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95" windowWidth="20115" windowHeight="7875" activeTab="3"/>
  </bookViews>
  <sheets>
    <sheet name="All Reg Impact Assigned Points" sheetId="8" r:id="rId1"/>
    <sheet name="All Div Needs Assigned Points" sheetId="9" r:id="rId2"/>
    <sheet name="Highway - REGIONAL IMPACT" sheetId="1" r:id="rId3"/>
    <sheet name="Highway - DIVISION NEEDS" sheetId="2" r:id="rId4"/>
    <sheet name="Bike-Ped" sheetId="3" r:id="rId5"/>
  </sheets>
  <definedNames>
    <definedName name="_xlnm._FilterDatabase" localSheetId="4" hidden="1">'Bike-Ped'!$A$3:$T$3</definedName>
    <definedName name="_xlnm._FilterDatabase" localSheetId="3" hidden="1">'Highway - DIVISION NEEDS'!$A$3:$V$3</definedName>
    <definedName name="_xlnm._FilterDatabase" localSheetId="2" hidden="1">'Highway - REGIONAL IMPACT'!$A$3:$V$76</definedName>
  </definedNames>
  <calcPr calcId="145621"/>
</workbook>
</file>

<file path=xl/calcChain.xml><?xml version="1.0" encoding="utf-8"?>
<calcChain xmlns="http://schemas.openxmlformats.org/spreadsheetml/2006/main">
  <c r="T30" i="3" l="1"/>
  <c r="T29" i="3"/>
  <c r="T28" i="3"/>
  <c r="T27" i="3"/>
  <c r="T7" i="3"/>
  <c r="T26" i="3"/>
  <c r="T25" i="3"/>
  <c r="T24" i="3"/>
  <c r="T23" i="3"/>
  <c r="T22" i="3"/>
  <c r="T21" i="3"/>
  <c r="T20" i="3"/>
  <c r="T19" i="3"/>
  <c r="T18" i="3"/>
  <c r="T17" i="3"/>
  <c r="T16" i="3"/>
  <c r="T15" i="3"/>
  <c r="T14" i="3"/>
  <c r="T13" i="3"/>
  <c r="T12" i="3"/>
  <c r="T11" i="3"/>
  <c r="T10" i="3"/>
  <c r="T9" i="3"/>
  <c r="T8" i="3"/>
  <c r="T6" i="3"/>
  <c r="T5" i="3"/>
  <c r="T4" i="3"/>
  <c r="X80" i="2"/>
  <c r="X79" i="2"/>
  <c r="X78" i="2"/>
  <c r="X77" i="2"/>
  <c r="X76" i="2"/>
  <c r="X75" i="2"/>
  <c r="X74" i="2"/>
  <c r="X73" i="2"/>
  <c r="X72" i="2"/>
  <c r="X71" i="2"/>
  <c r="X70" i="2"/>
  <c r="X69" i="2"/>
  <c r="X68" i="2"/>
  <c r="X67" i="2"/>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X37" i="2"/>
  <c r="X36" i="2"/>
  <c r="X35" i="2"/>
  <c r="X34" i="2"/>
  <c r="X33" i="2"/>
  <c r="X32" i="2"/>
  <c r="X31" i="2"/>
  <c r="X30" i="2"/>
  <c r="X29" i="2"/>
  <c r="X28" i="2"/>
  <c r="X27" i="2"/>
  <c r="X26" i="2"/>
  <c r="X25" i="2"/>
  <c r="X24" i="2"/>
  <c r="X23" i="2"/>
  <c r="X22" i="2"/>
  <c r="X21" i="2"/>
  <c r="X20" i="2"/>
  <c r="X19" i="2"/>
  <c r="X18" i="2"/>
  <c r="X17" i="2"/>
  <c r="X16" i="2"/>
  <c r="X15" i="2"/>
  <c r="X14" i="2"/>
  <c r="X13" i="2"/>
  <c r="X12" i="2"/>
  <c r="X11" i="2"/>
  <c r="X10" i="2"/>
  <c r="X9" i="2"/>
  <c r="X8" i="2"/>
  <c r="X7" i="2"/>
  <c r="X6" i="2"/>
  <c r="X5" i="2"/>
  <c r="X4" i="2"/>
  <c r="W80" i="2"/>
  <c r="W79" i="2"/>
  <c r="W78" i="2"/>
  <c r="W77" i="2"/>
  <c r="W76" i="2"/>
  <c r="W75" i="2"/>
  <c r="W74" i="2"/>
  <c r="W73" i="2"/>
  <c r="W72" i="2"/>
  <c r="W71" i="2"/>
  <c r="W70" i="2"/>
  <c r="W69" i="2"/>
  <c r="W68" i="2"/>
  <c r="W67" i="2"/>
  <c r="W66" i="2"/>
  <c r="W65" i="2"/>
  <c r="W64" i="2"/>
  <c r="W63" i="2"/>
  <c r="W62" i="2"/>
  <c r="W61" i="2"/>
  <c r="W60" i="2"/>
  <c r="W59" i="2"/>
  <c r="W58" i="2"/>
  <c r="W57" i="2"/>
  <c r="W56" i="2"/>
  <c r="W55" i="2"/>
  <c r="W54" i="2"/>
  <c r="W53" i="2"/>
  <c r="W52" i="2"/>
  <c r="W51" i="2"/>
  <c r="W50" i="2"/>
  <c r="W49" i="2"/>
  <c r="W48" i="2"/>
  <c r="W47" i="2"/>
  <c r="W46" i="2"/>
  <c r="W45" i="2"/>
  <c r="W44" i="2"/>
  <c r="W43" i="2"/>
  <c r="W42" i="2"/>
  <c r="W41" i="2"/>
  <c r="W40" i="2"/>
  <c r="W39" i="2"/>
  <c r="W38" i="2"/>
  <c r="W37" i="2"/>
  <c r="W36" i="2"/>
  <c r="W35" i="2"/>
  <c r="W34" i="2"/>
  <c r="W33" i="2"/>
  <c r="W32" i="2"/>
  <c r="W31" i="2"/>
  <c r="W30" i="2"/>
  <c r="W29" i="2"/>
  <c r="W28" i="2"/>
  <c r="W27" i="2"/>
  <c r="W26" i="2"/>
  <c r="W25" i="2"/>
  <c r="W24" i="2"/>
  <c r="W23" i="2"/>
  <c r="W22" i="2"/>
  <c r="W21" i="2"/>
  <c r="W20" i="2"/>
  <c r="W19" i="2"/>
  <c r="W18" i="2"/>
  <c r="W17" i="2"/>
  <c r="W16" i="2"/>
  <c r="W15" i="2"/>
  <c r="W14" i="2"/>
  <c r="W13" i="2"/>
  <c r="W12" i="2"/>
  <c r="W11" i="2"/>
  <c r="W10" i="2"/>
  <c r="W9" i="2"/>
  <c r="W8" i="2"/>
  <c r="W7" i="2"/>
  <c r="W6" i="2"/>
  <c r="W5" i="2"/>
  <c r="W4" i="1"/>
  <c r="X4" i="1" s="1"/>
  <c r="W4" i="2"/>
  <c r="V80" i="2"/>
  <c r="V79" i="2"/>
  <c r="V78" i="2"/>
  <c r="V77" i="2"/>
  <c r="V76" i="2"/>
  <c r="V75" i="2"/>
  <c r="V74" i="2"/>
  <c r="V73" i="2"/>
  <c r="V72" i="2"/>
  <c r="V71" i="2"/>
  <c r="V70" i="2"/>
  <c r="V69" i="2"/>
  <c r="V68" i="2"/>
  <c r="V67" i="2"/>
  <c r="V66" i="2"/>
  <c r="V65" i="2"/>
  <c r="V64" i="2"/>
  <c r="V63" i="2"/>
  <c r="V62" i="2"/>
  <c r="V61" i="2"/>
  <c r="V60" i="2"/>
  <c r="V59" i="2"/>
  <c r="V58" i="2"/>
  <c r="V57" i="2"/>
  <c r="V56" i="2"/>
  <c r="V55" i="2"/>
  <c r="V54" i="2"/>
  <c r="V53" i="2"/>
  <c r="V52" i="2"/>
  <c r="V51" i="2"/>
  <c r="V50" i="2"/>
  <c r="V49" i="2"/>
  <c r="V48" i="2"/>
  <c r="V47" i="2"/>
  <c r="V46" i="2"/>
  <c r="V45" i="2"/>
  <c r="V44" i="2"/>
  <c r="V43" i="2"/>
  <c r="V42" i="2"/>
  <c r="V41" i="2"/>
  <c r="V40" i="2"/>
  <c r="V39" i="2"/>
  <c r="V38" i="2"/>
  <c r="V37" i="2"/>
  <c r="V36" i="2"/>
  <c r="V35" i="2"/>
  <c r="V34" i="2"/>
  <c r="V33" i="2"/>
  <c r="V32" i="2"/>
  <c r="V31" i="2"/>
  <c r="V30" i="2"/>
  <c r="V29" i="2"/>
  <c r="V28" i="2"/>
  <c r="V27" i="2"/>
  <c r="V26" i="2"/>
  <c r="V25" i="2"/>
  <c r="V24" i="2"/>
  <c r="V23" i="2"/>
  <c r="V22" i="2"/>
  <c r="V21" i="2"/>
  <c r="V20" i="2"/>
  <c r="V19" i="2"/>
  <c r="V18" i="2"/>
  <c r="V17" i="2"/>
  <c r="V16" i="2"/>
  <c r="V15" i="2"/>
  <c r="V14" i="2"/>
  <c r="V13" i="2"/>
  <c r="V12" i="2"/>
  <c r="V11" i="2"/>
  <c r="V10" i="2"/>
  <c r="V9" i="2"/>
  <c r="V8" i="2"/>
  <c r="V7" i="2"/>
  <c r="V6" i="2"/>
  <c r="V5" i="2"/>
  <c r="V4" i="2"/>
  <c r="V4" i="1"/>
  <c r="X68" i="1" l="1"/>
  <c r="W76" i="1"/>
  <c r="X76" i="1" s="1"/>
  <c r="W75" i="1"/>
  <c r="X75" i="1" s="1"/>
  <c r="W74" i="1"/>
  <c r="X74" i="1" s="1"/>
  <c r="W73" i="1"/>
  <c r="X73" i="1" s="1"/>
  <c r="W72" i="1"/>
  <c r="X72" i="1" s="1"/>
  <c r="W71" i="1"/>
  <c r="X71" i="1" s="1"/>
  <c r="W70" i="1"/>
  <c r="X70" i="1" s="1"/>
  <c r="W69" i="1"/>
  <c r="X69" i="1" s="1"/>
  <c r="W68" i="1"/>
  <c r="W67" i="1"/>
  <c r="X67" i="1" s="1"/>
  <c r="V76" i="1"/>
  <c r="V75" i="1"/>
  <c r="V74" i="1"/>
  <c r="V73" i="1"/>
  <c r="V72" i="1"/>
  <c r="V71" i="1"/>
  <c r="V70" i="1"/>
  <c r="V69" i="1"/>
  <c r="V68" i="1"/>
  <c r="V67" i="1"/>
  <c r="W66" i="1"/>
  <c r="X66" i="1" s="1"/>
  <c r="W65" i="1"/>
  <c r="X65" i="1" s="1"/>
  <c r="W64" i="1"/>
  <c r="X64" i="1" s="1"/>
  <c r="W63" i="1"/>
  <c r="X63" i="1" s="1"/>
  <c r="W62" i="1"/>
  <c r="X62" i="1" s="1"/>
  <c r="W61" i="1"/>
  <c r="X61" i="1" s="1"/>
  <c r="W60" i="1"/>
  <c r="X60" i="1" s="1"/>
  <c r="W59" i="1"/>
  <c r="X59" i="1" s="1"/>
  <c r="W58" i="1"/>
  <c r="X58" i="1" s="1"/>
  <c r="W57" i="1"/>
  <c r="X57" i="1" s="1"/>
  <c r="W56" i="1"/>
  <c r="X56" i="1" s="1"/>
  <c r="V66" i="1"/>
  <c r="V65" i="1"/>
  <c r="V64" i="1"/>
  <c r="V63" i="1"/>
  <c r="V62" i="1"/>
  <c r="V61" i="1"/>
  <c r="V60" i="1"/>
  <c r="V59" i="1"/>
  <c r="V58" i="1"/>
  <c r="V57" i="1"/>
  <c r="V56" i="1"/>
  <c r="X54" i="1"/>
  <c r="W55" i="1"/>
  <c r="X55" i="1" s="1"/>
  <c r="W54" i="1"/>
  <c r="W53" i="1"/>
  <c r="X53" i="1" s="1"/>
  <c r="W52" i="1"/>
  <c r="X52" i="1" s="1"/>
  <c r="W51" i="1"/>
  <c r="X51" i="1" s="1"/>
  <c r="W50" i="1"/>
  <c r="X50" i="1" s="1"/>
  <c r="W49" i="1"/>
  <c r="X49" i="1" s="1"/>
  <c r="W48" i="1"/>
  <c r="X48" i="1" s="1"/>
  <c r="W47" i="1"/>
  <c r="X47" i="1" s="1"/>
  <c r="W46" i="1"/>
  <c r="X46" i="1" s="1"/>
  <c r="W45" i="1"/>
  <c r="X45" i="1" s="1"/>
  <c r="W44" i="1"/>
  <c r="X44" i="1" s="1"/>
  <c r="W43" i="1"/>
  <c r="X43" i="1" s="1"/>
  <c r="W42" i="1"/>
  <c r="X42" i="1" s="1"/>
  <c r="W41" i="1"/>
  <c r="X41" i="1" s="1"/>
  <c r="W40" i="1"/>
  <c r="X40" i="1" s="1"/>
  <c r="W39" i="1"/>
  <c r="X39" i="1" s="1"/>
  <c r="W38" i="1"/>
  <c r="X38" i="1" s="1"/>
  <c r="W37" i="1"/>
  <c r="X37" i="1" s="1"/>
  <c r="W36" i="1"/>
  <c r="X36" i="1" s="1"/>
  <c r="W35" i="1"/>
  <c r="X35" i="1" s="1"/>
  <c r="W34" i="1"/>
  <c r="X34" i="1" s="1"/>
  <c r="W33" i="1"/>
  <c r="X33" i="1" s="1"/>
  <c r="W32" i="1"/>
  <c r="X32" i="1" s="1"/>
  <c r="W31" i="1"/>
  <c r="X31" i="1" s="1"/>
  <c r="W30" i="1"/>
  <c r="X30" i="1" s="1"/>
  <c r="W29" i="1"/>
  <c r="X29" i="1" s="1"/>
  <c r="W28" i="1"/>
  <c r="X28" i="1" s="1"/>
  <c r="W27" i="1"/>
  <c r="X27" i="1" s="1"/>
  <c r="W26" i="1"/>
  <c r="X26" i="1" s="1"/>
  <c r="W25" i="1"/>
  <c r="X25" i="1" s="1"/>
  <c r="W5" i="1"/>
  <c r="V55" i="1"/>
  <c r="V54" i="1"/>
  <c r="V53" i="1"/>
  <c r="V52" i="1"/>
  <c r="V51" i="1"/>
  <c r="V50" i="1"/>
  <c r="V49" i="1"/>
  <c r="V48" i="1"/>
  <c r="V47" i="1"/>
  <c r="V46" i="1"/>
  <c r="V45" i="1"/>
  <c r="V44" i="1"/>
  <c r="V43" i="1"/>
  <c r="V42" i="1"/>
  <c r="V41" i="1"/>
  <c r="V40" i="1" l="1"/>
  <c r="V39" i="1"/>
  <c r="V38" i="1"/>
  <c r="V37" i="1"/>
  <c r="V36" i="1"/>
  <c r="V35" i="1"/>
  <c r="V34" i="1"/>
  <c r="V33" i="1"/>
  <c r="V32" i="1"/>
  <c r="V31" i="1"/>
  <c r="V30" i="1"/>
  <c r="V29" i="1"/>
  <c r="V28" i="1"/>
  <c r="V27" i="1"/>
  <c r="V26" i="1"/>
  <c r="V25" i="1"/>
  <c r="W24" i="1" l="1"/>
  <c r="X24" i="1" s="1"/>
  <c r="W23" i="1"/>
  <c r="X23" i="1" s="1"/>
  <c r="W22" i="1"/>
  <c r="X22" i="1" s="1"/>
  <c r="W21" i="1"/>
  <c r="X21" i="1" s="1"/>
  <c r="W20" i="1"/>
  <c r="X20" i="1" s="1"/>
  <c r="W19" i="1"/>
  <c r="X19" i="1" s="1"/>
  <c r="W18" i="1"/>
  <c r="X18" i="1" s="1"/>
  <c r="W17" i="1"/>
  <c r="X17" i="1" s="1"/>
  <c r="W16" i="1"/>
  <c r="X16" i="1" s="1"/>
  <c r="W15" i="1"/>
  <c r="X15" i="1" s="1"/>
  <c r="W14" i="1"/>
  <c r="X14" i="1" s="1"/>
  <c r="W13" i="1"/>
  <c r="X13" i="1" s="1"/>
  <c r="W12" i="1"/>
  <c r="X12" i="1" s="1"/>
  <c r="V24" i="1"/>
  <c r="V23" i="1"/>
  <c r="V22" i="1"/>
  <c r="V21" i="1"/>
  <c r="V20" i="1"/>
  <c r="V19" i="1"/>
  <c r="V18" i="1"/>
  <c r="V17" i="1"/>
  <c r="V16" i="1"/>
  <c r="V15" i="1"/>
  <c r="V14" i="1"/>
  <c r="V13" i="1"/>
  <c r="V12" i="1"/>
  <c r="X5" i="1"/>
  <c r="W11" i="1"/>
  <c r="X11" i="1" s="1"/>
  <c r="W10" i="1"/>
  <c r="X10" i="1" s="1"/>
  <c r="W9" i="1"/>
  <c r="X9" i="1" s="1"/>
  <c r="W8" i="1"/>
  <c r="X8" i="1" s="1"/>
  <c r="W7" i="1"/>
  <c r="X7" i="1" s="1"/>
  <c r="W6" i="1"/>
  <c r="X6" i="1" s="1"/>
  <c r="V11" i="1"/>
  <c r="V10" i="1"/>
  <c r="V9" i="1"/>
  <c r="V8" i="1"/>
  <c r="V7" i="1"/>
  <c r="V6" i="1"/>
  <c r="V5" i="1"/>
</calcChain>
</file>

<file path=xl/sharedStrings.xml><?xml version="1.0" encoding="utf-8"?>
<sst xmlns="http://schemas.openxmlformats.org/spreadsheetml/2006/main" count="2742" uniqueCount="810">
  <si>
    <t>SPOT ID</t>
  </si>
  <si>
    <t>Project Category</t>
  </si>
  <si>
    <t>TIP</t>
  </si>
  <si>
    <t>Route</t>
  </si>
  <si>
    <t>From / Cross Street</t>
  </si>
  <si>
    <t>To</t>
  </si>
  <si>
    <t>Description</t>
  </si>
  <si>
    <t>Specific Improvement Type</t>
  </si>
  <si>
    <t>Cost to NCDOT</t>
  </si>
  <si>
    <t>First MPO/RPO</t>
  </si>
  <si>
    <t>First County</t>
  </si>
  <si>
    <t>Project Length (Miles)</t>
  </si>
  <si>
    <t>Project Facility Type</t>
  </si>
  <si>
    <t>H141243</t>
  </si>
  <si>
    <t>H141246</t>
  </si>
  <si>
    <t>H090061-E</t>
  </si>
  <si>
    <t>H090295</t>
  </si>
  <si>
    <t>H111300</t>
  </si>
  <si>
    <t>H140385</t>
  </si>
  <si>
    <t>H090600</t>
  </si>
  <si>
    <t>H090158-C</t>
  </si>
  <si>
    <t>Regional Impact</t>
  </si>
  <si>
    <t>Statewide Mobility</t>
  </si>
  <si>
    <t/>
  </si>
  <si>
    <t>R-2220E</t>
  </si>
  <si>
    <t>R-4742</t>
  </si>
  <si>
    <t>R-2591</t>
  </si>
  <si>
    <t>US-220-BUS-Fayetteville St</t>
  </si>
  <si>
    <t>NC-159 Zoo Parkway</t>
  </si>
  <si>
    <t xml:space="preserve">US-64 </t>
  </si>
  <si>
    <t xml:space="preserve">US-1 </t>
  </si>
  <si>
    <t xml:space="preserve">US-15 , US-501 </t>
  </si>
  <si>
    <t xml:space="preserve">I-85-BUS-, US-70 , US-29 </t>
  </si>
  <si>
    <t>NC-211 New Route - Pinehurst Bypass</t>
  </si>
  <si>
    <t>Presnell Street</t>
  </si>
  <si>
    <t>US 64/ Dixie Drive/Atlantic Ave</t>
  </si>
  <si>
    <t>NC 49</t>
  </si>
  <si>
    <t>Pendergrass Road</t>
  </si>
  <si>
    <t>Old US 1</t>
  </si>
  <si>
    <t>NC 211/NC 2 (Pinehurst Traffic Circle)</t>
  </si>
  <si>
    <t>US 311 (Main Street)</t>
  </si>
  <si>
    <t>NC 73 in West End</t>
  </si>
  <si>
    <t>Roseland Rd</t>
  </si>
  <si>
    <t>NC 24-27 (east of Carthage)</t>
  </si>
  <si>
    <t>US 1 in Aberdeen</t>
  </si>
  <si>
    <t>Upgrade signalization and turning movements.  Build one dedicated left turn lane on west Presnell Street and one dedicated left turn lane on Fayetteville St/US 220 Business</t>
  </si>
  <si>
    <t>Construct left turn lanes and direct US 64/Dixie Drive westbound traffic onto Atlantic Avenue and 3rd Street.  Install new signals and left turn lanes on 3rd St</t>
  </si>
  <si>
    <t>Reconstruct interchange.</t>
  </si>
  <si>
    <t>Upgrade At-Grade intersection to Grade Separation and relocate NC 78 to tie into interchange.</t>
  </si>
  <si>
    <t>Implement Access Management/Operational Improvements.</t>
  </si>
  <si>
    <t>Widen to multilane divided facility</t>
  </si>
  <si>
    <t>Reconstruct the Existing interchange to Better Accomodate Traffic.</t>
  </si>
  <si>
    <t>Construct Multi-Lanes on New Location</t>
  </si>
  <si>
    <t>10 - Improve Intersection</t>
  </si>
  <si>
    <t>1 - Widen Existing Roadway</t>
  </si>
  <si>
    <t>7 - Upgrade At-grade Intersection to Interchange or Grade Separation</t>
  </si>
  <si>
    <t>11 - Access Management</t>
  </si>
  <si>
    <t>8 - Improve Interchange</t>
  </si>
  <si>
    <t>6 - Widen Existing Roadway and Construct Part on New Location</t>
  </si>
  <si>
    <t>Piedmont Triad RPO</t>
  </si>
  <si>
    <t>Triangle Area RPO</t>
  </si>
  <si>
    <t>High Point Urban Area MPO</t>
  </si>
  <si>
    <t>Randolph</t>
  </si>
  <si>
    <t>Lee</t>
  </si>
  <si>
    <t>Moore</t>
  </si>
  <si>
    <t>Multi-Lane Highway</t>
  </si>
  <si>
    <t>Arterial</t>
  </si>
  <si>
    <t>Corridor Continuity</t>
  </si>
  <si>
    <t>Transportation Plan Consistency</t>
  </si>
  <si>
    <t>Shoulder Width</t>
  </si>
  <si>
    <t xml:space="preserve">Lane Width </t>
  </si>
  <si>
    <t xml:space="preserve">Safety </t>
  </si>
  <si>
    <t>Project Feasibility</t>
  </si>
  <si>
    <t>Multimodal Accommodations</t>
  </si>
  <si>
    <t>DIVISION 8 RANKING METHODOLOGY POINTS</t>
  </si>
  <si>
    <t>Total Division Ranking Points</t>
  </si>
  <si>
    <t>DRAFT</t>
  </si>
  <si>
    <t xml:space="preserve"> </t>
  </si>
  <si>
    <t>H140384</t>
  </si>
  <si>
    <t xml:space="preserve">US-15 , NC-211 , US-501 </t>
  </si>
  <si>
    <t>US 1 (Sandhills Blvd)</t>
  </si>
  <si>
    <t>Brucewood Rd in Southern Pines</t>
  </si>
  <si>
    <t>Improve current 5-lane section with addition of a median (access management improvements)</t>
  </si>
  <si>
    <t>H090296</t>
  </si>
  <si>
    <t>R-4743</t>
  </si>
  <si>
    <t xml:space="preserve">NC-5 </t>
  </si>
  <si>
    <t>South City Limits of Pinehurst</t>
  </si>
  <si>
    <t>Widen to Multi-Lanes.</t>
  </si>
  <si>
    <t>H090061-DB</t>
  </si>
  <si>
    <t>R-2220DB</t>
  </si>
  <si>
    <t>Proposed Asheboro Bypass</t>
  </si>
  <si>
    <t>H141248</t>
  </si>
  <si>
    <t xml:space="preserve">NC-42 </t>
  </si>
  <si>
    <t>Dublin Rd</t>
  </si>
  <si>
    <t>US 64</t>
  </si>
  <si>
    <t>Widen to 4 lane divided with sidewalks, and re-align Dublin and Dublin Sq Rd</t>
  </si>
  <si>
    <t>H090508-B</t>
  </si>
  <si>
    <t>U-5004</t>
  </si>
  <si>
    <t xml:space="preserve">US-1-BUS-Hawkins Avenue, US-501 , US-15 </t>
  </si>
  <si>
    <t>US 1</t>
  </si>
  <si>
    <t>SR 1462 (Brown Road)</t>
  </si>
  <si>
    <t>Widen from 4 Lane Undivided to 4 Lane Divided Roadway</t>
  </si>
  <si>
    <t>H111164</t>
  </si>
  <si>
    <t xml:space="preserve">US-421 </t>
  </si>
  <si>
    <t>Former atlantic Coast Line Railroad Crossing</t>
  </si>
  <si>
    <t>Reconstruct As a "Complete Street" with Improvements Such As Medians, Sidewalks, Bicycle Facilities, and Streetscaping, Following
Completion of New US 421 Bypass</t>
  </si>
  <si>
    <t>H090191</t>
  </si>
  <si>
    <t>R-2807</t>
  </si>
  <si>
    <t xml:space="preserve">NC-73 </t>
  </si>
  <si>
    <t>NC 211</t>
  </si>
  <si>
    <t>Improve Intersection</t>
  </si>
  <si>
    <t>H090158-B</t>
  </si>
  <si>
    <t xml:space="preserve">NC-211 </t>
  </si>
  <si>
    <t>SR 1241 near Seven Lakes</t>
  </si>
  <si>
    <t>Widen to Multi-Lanes</t>
  </si>
  <si>
    <t>2 - Upgrade Arterial to Freeway/Expressway</t>
  </si>
  <si>
    <t>H090159</t>
  </si>
  <si>
    <t>R-2592</t>
  </si>
  <si>
    <t>US 15/501 in Aberdeen</t>
  </si>
  <si>
    <t>SR 1244 in Raeford</t>
  </si>
  <si>
    <t>US 15/501 in Aberdeen to SR 1244 in Raeford. Widen to Multi-Lanes.</t>
  </si>
  <si>
    <t>H090061-DA</t>
  </si>
  <si>
    <t>R-2220DA</t>
  </si>
  <si>
    <t>SR 1409 (Lake Park Road)</t>
  </si>
  <si>
    <t>H111119</t>
  </si>
  <si>
    <t>US-220-BUS-</t>
  </si>
  <si>
    <t>US 311 Extension</t>
  </si>
  <si>
    <t>SR 2123 Caudle Road</t>
  </si>
  <si>
    <t>Widen Roadway to Four Lanes with a Median</t>
  </si>
  <si>
    <t>H090509</t>
  </si>
  <si>
    <t>U-5005</t>
  </si>
  <si>
    <t>Proposed US 64 Bypass</t>
  </si>
  <si>
    <t>US 64/NC 49</t>
  </si>
  <si>
    <t>Proposed US 64 Bypass to  US 64/NC 49.  Upgrade Roadway, Address intersections and Other Safety Issues.</t>
  </si>
  <si>
    <t>16 - Modernize Roadway</t>
  </si>
  <si>
    <t>H140366</t>
  </si>
  <si>
    <t>US-64 E 11th St</t>
  </si>
  <si>
    <t>US 421 Bypass</t>
  </si>
  <si>
    <t>SR 1317 (Greensboro Ave)</t>
  </si>
  <si>
    <t>Improve roadway by adding median for access control, with sidewalks, crosswalks, bike lanes and/or multi-use sidepath as recommended in Bike &amp; Ped plans</t>
  </si>
  <si>
    <t>Lumber River RPO</t>
  </si>
  <si>
    <t>Hoke</t>
  </si>
  <si>
    <t>Chatham</t>
  </si>
  <si>
    <t>Two Lane Highway</t>
  </si>
  <si>
    <t>Regional Impact Division Engineer Score (Out of 15)</t>
  </si>
  <si>
    <t>H090560</t>
  </si>
  <si>
    <t xml:space="preserve">US-15 Hillsboro Street, US-501 </t>
  </si>
  <si>
    <t>Launis Street</t>
  </si>
  <si>
    <t>Powell Place</t>
  </si>
  <si>
    <t>Widening to Provide Continuous Turn Lane, Curb, Gutter, Bike Lanes, and Sidewalks</t>
  </si>
  <si>
    <t>H090060</t>
  </si>
  <si>
    <t>R-2212</t>
  </si>
  <si>
    <t xml:space="preserve">NC-24 New Route - Carthage Bypass, NC-27 </t>
  </si>
  <si>
    <t>SR 1640</t>
  </si>
  <si>
    <t>SR 1653</t>
  </si>
  <si>
    <t>Construct Multi-Lanes on New Location.</t>
  </si>
  <si>
    <t>5 - Construct Roadway on New Location</t>
  </si>
  <si>
    <t>H090177</t>
  </si>
  <si>
    <t>R-2628</t>
  </si>
  <si>
    <t>NC 87</t>
  </si>
  <si>
    <t>Pittsboro, NC 87 to US 64. Two Lanes on Multi-Lane Right of Way, New Location.</t>
  </si>
  <si>
    <t>H090555-A</t>
  </si>
  <si>
    <t xml:space="preserve">NC-751 </t>
  </si>
  <si>
    <t>O'Kelly Chapel Road</t>
  </si>
  <si>
    <t>Widen to 4 Lanes with Bicycle Lanes on Existing Location.</t>
  </si>
  <si>
    <t>H140387</t>
  </si>
  <si>
    <t>US 1 (Jefferson Davis Hwy in Lee County)</t>
  </si>
  <si>
    <t>H090555-B</t>
  </si>
  <si>
    <t>Renaissance Parkway</t>
  </si>
  <si>
    <t>Widen Roadway to Four Lanes with a Median and Bicycle, Pedestrian and Transit Facilities As Appropriate.</t>
  </si>
  <si>
    <t>H090221</t>
  </si>
  <si>
    <t>R-3333</t>
  </si>
  <si>
    <t xml:space="preserve">US-401 </t>
  </si>
  <si>
    <t>US 401 Business North of Laurinburg</t>
  </si>
  <si>
    <t>US 401 Business East of Raeford</t>
  </si>
  <si>
    <t>US 401 Business North of Laurinburg to US 401 Business East of Raeford.  Widen to Multi-Lanes..</t>
  </si>
  <si>
    <t>H090013</t>
  </si>
  <si>
    <t>I-3801</t>
  </si>
  <si>
    <t xml:space="preserve">I-74 </t>
  </si>
  <si>
    <t>Rockingham-Hamlet Bypass</t>
  </si>
  <si>
    <t>Laurinburg Bypass</t>
  </si>
  <si>
    <t>Rockingham-Hamlet Bypass to Laurinburg Bypass.  Upgrade to interstate Standards..</t>
  </si>
  <si>
    <t>H090438</t>
  </si>
  <si>
    <t>U-3628</t>
  </si>
  <si>
    <t xml:space="preserve">NC-24 , NC-27 </t>
  </si>
  <si>
    <t>Courthouse West of NC 22 (Mcneill Street)</t>
  </si>
  <si>
    <t>US 15/501</t>
  </si>
  <si>
    <t>Courthouse West of NC 22 (Mcneill Street) to US 15/501. Widen to Three Lanes with Curb and Gutter. Tarpo Requests Additional Bicycle and Pedestrian Accommodations.</t>
  </si>
  <si>
    <t>H090061-CA</t>
  </si>
  <si>
    <t>R-2220CA</t>
  </si>
  <si>
    <t>NC 109</t>
  </si>
  <si>
    <t>Randolph County Line</t>
  </si>
  <si>
    <t>H090760</t>
  </si>
  <si>
    <t>US 401</t>
  </si>
  <si>
    <t>Widen to Multi-Lanes and Enhance Corridor from Lillington in Harnett County to Sanford in Lee County.</t>
  </si>
  <si>
    <t>H090113</t>
  </si>
  <si>
    <t>R-2527</t>
  </si>
  <si>
    <t>NC 73</t>
  </si>
  <si>
    <t>Troy Bypass</t>
  </si>
  <si>
    <t>H090263</t>
  </si>
  <si>
    <t>R-3830</t>
  </si>
  <si>
    <t xml:space="preserve">NC-42 Broadway Road, North Main Street, SR-1579 </t>
  </si>
  <si>
    <t>US 421 (Horner Boulevard) in Sanford, NC 42 (Avents Ferry Road)</t>
  </si>
  <si>
    <t>SR 1579, SR 1538 (Buckhorn Avenue) in Broadway</t>
  </si>
  <si>
    <t>H141244</t>
  </si>
  <si>
    <t>NC 42 / Salisbury St</t>
  </si>
  <si>
    <t>Academy St</t>
  </si>
  <si>
    <t>Reconfigure roadway reducing 4 lanes to 2 lanes with a 2 dedicated left turn lanes at key intersections</t>
  </si>
  <si>
    <t>H090101</t>
  </si>
  <si>
    <t>R-2508</t>
  </si>
  <si>
    <t xml:space="preserve">US-15 , US-401 </t>
  </si>
  <si>
    <t>South Carolina State Line</t>
  </si>
  <si>
    <t>South of SR 1105 (Turnpike Road)</t>
  </si>
  <si>
    <t>South Carolina State Line to South of SR 1105 (Turnpike Road). Widen  to Multi- Lanes.</t>
  </si>
  <si>
    <t>H090562</t>
  </si>
  <si>
    <t xml:space="preserve">US-15 Sanford Road, US-501 </t>
  </si>
  <si>
    <t>Roberson Creek (Bridge No. 17)</t>
  </si>
  <si>
    <t>'Widening to Provide Continuous Turn Lane, Curb, Gutter, Bike Lanes, and Sidewalks</t>
  </si>
  <si>
    <t>Durham Chapel Hill Carrboro MPO</t>
  </si>
  <si>
    <t>Mid-Carolina RPO</t>
  </si>
  <si>
    <t>Durham</t>
  </si>
  <si>
    <t>Scotland</t>
  </si>
  <si>
    <t>Davidson</t>
  </si>
  <si>
    <t>Harnett</t>
  </si>
  <si>
    <t>Montgomery</t>
  </si>
  <si>
    <t>Freeway</t>
  </si>
  <si>
    <t>H090061-CB</t>
  </si>
  <si>
    <t>R-2220CB</t>
  </si>
  <si>
    <t>Davidson County Line</t>
  </si>
  <si>
    <t>H090554</t>
  </si>
  <si>
    <t>SR 1969 (Or Terminus of R-2628)</t>
  </si>
  <si>
    <t>Widen to 4 Lanes with Bicycle Lanes.</t>
  </si>
  <si>
    <t>H129077-C</t>
  </si>
  <si>
    <t>R-2501C</t>
  </si>
  <si>
    <t>North of SR 1606 (Fox Road)</t>
  </si>
  <si>
    <t>South of SR 1001 (Marston Road)</t>
  </si>
  <si>
    <t>Widen to multi-lanes.</t>
  </si>
  <si>
    <t>H090120-B</t>
  </si>
  <si>
    <t>R-2535B</t>
  </si>
  <si>
    <t xml:space="preserve">NC-49 </t>
  </si>
  <si>
    <t>East of SR 1163 (Tot Hill Farm Road)</t>
  </si>
  <si>
    <t>Proposed Asheboro Bypass West of SR 1193 (Old NC 49)</t>
  </si>
  <si>
    <t>SR 1174 West of Farmer to Proposed Asheboro Southern Bypass (R-2536) West of SR 1193. Widen to a Four Lane Divided Facility.  Section B:  East of SR 1163 (tot Hill Farm Road) to the Proposed Asheboro Bypass West of SR 1193 (Old NC 49)..</t>
  </si>
  <si>
    <t>H090043</t>
  </si>
  <si>
    <t>I-5105</t>
  </si>
  <si>
    <t xml:space="preserve">I-73 , US-220 , I-74 </t>
  </si>
  <si>
    <t>South of US 220 Business</t>
  </si>
  <si>
    <t>North of SR 2269 (Vision Drive)</t>
  </si>
  <si>
    <t>South of US 220 Business/ SR 1138 (Dawson-Miller Road) to North of SR 2269 (Vision Drive). Geometric, Operational, and Safety  Improvements..</t>
  </si>
  <si>
    <t>H090038</t>
  </si>
  <si>
    <t>I-4921</t>
  </si>
  <si>
    <t xml:space="preserve">I-73 , US-220 </t>
  </si>
  <si>
    <t>SR 1462 (West Presnell Street)</t>
  </si>
  <si>
    <t>I-85</t>
  </si>
  <si>
    <t>SR 1462 (West Presnell Street  Extension) in Asheboro to I-85 in Greensboro.  Upgrade to  interstate Standards..</t>
  </si>
  <si>
    <t>17 - Upgrade Freeway to Interstate Standards</t>
  </si>
  <si>
    <t>H090093-BB</t>
  </si>
  <si>
    <t>R-2501BB</t>
  </si>
  <si>
    <t>US 74 Bypass</t>
  </si>
  <si>
    <t>US 74 Business</t>
  </si>
  <si>
    <t>H090093-BC</t>
  </si>
  <si>
    <t>R-2501BC</t>
  </si>
  <si>
    <t>H090607</t>
  </si>
  <si>
    <t xml:space="preserve">NC-62 </t>
  </si>
  <si>
    <t>Archdale City Limits</t>
  </si>
  <si>
    <t>I-74</t>
  </si>
  <si>
    <t>Widen NC 62 to a Multi-Lane Divided Facility with Sidewalks on Both Sides.</t>
  </si>
  <si>
    <t>H090513</t>
  </si>
  <si>
    <t>U-5010</t>
  </si>
  <si>
    <t>South of SR 1108</t>
  </si>
  <si>
    <t>US 74 (Future I-74)</t>
  </si>
  <si>
    <t>South of SR 1108 to US 74 (Future I-74). Widen to Multilanes.</t>
  </si>
  <si>
    <t>H090093-BA</t>
  </si>
  <si>
    <t>R-2501BA</t>
  </si>
  <si>
    <t>SR 1104 (Osborne Road)</t>
  </si>
  <si>
    <t>H090669</t>
  </si>
  <si>
    <t>Widen US 15/501 to Four Lanes from US 401 in Laurinburg to Where US 1 Becomes Four Lanes in Aberdeen.</t>
  </si>
  <si>
    <t>H090115</t>
  </si>
  <si>
    <t>R-2529</t>
  </si>
  <si>
    <t>Carthage Bypass</t>
  </si>
  <si>
    <t>H090114</t>
  </si>
  <si>
    <t>R-2528</t>
  </si>
  <si>
    <t>I-73/74/US 220</t>
  </si>
  <si>
    <t>H090158-A</t>
  </si>
  <si>
    <t>US 220 East of Candor</t>
  </si>
  <si>
    <t>Richmond</t>
  </si>
  <si>
    <t>Regional Impact Quantative Score + Regional Impact Division Score (Out of 85)</t>
  </si>
  <si>
    <t>H090192-B</t>
  </si>
  <si>
    <t>R-2808B</t>
  </si>
  <si>
    <t>I-85 in Davidson County</t>
  </si>
  <si>
    <t>I-85 in Guilford County</t>
  </si>
  <si>
    <t>I-85 in Davidson County to I-85 in Guilford County.  Upgrade, Safety Improvements and Replace Bridge  No. 74 at SR 1627 (B-2163).</t>
  </si>
  <si>
    <t>H090039</t>
  </si>
  <si>
    <t>I-4923</t>
  </si>
  <si>
    <t>I-73</t>
  </si>
  <si>
    <t>Future I-74/US 74</t>
  </si>
  <si>
    <t>Future I-74/US 74 to South Carolina State Line.  Freeway on New Location..</t>
  </si>
  <si>
    <t>H090023-B</t>
  </si>
  <si>
    <t>I-4406B</t>
  </si>
  <si>
    <t>South of NC 211</t>
  </si>
  <si>
    <t>North of SR 1500 (Post office Road)</t>
  </si>
  <si>
    <t>South of Steeds to North of Emery.  Upgrade to interstate  Standards.  Section B:  South of NC 211 to North of SR 1500 (Post office Road)..</t>
  </si>
  <si>
    <t>H090508-A</t>
  </si>
  <si>
    <t>Winfield Street</t>
  </si>
  <si>
    <t>H090256</t>
  </si>
  <si>
    <t>R-3803</t>
  </si>
  <si>
    <t>NC-49 Fayetteville Street</t>
  </si>
  <si>
    <t>SR 2427(Kinro Road)</t>
  </si>
  <si>
    <t>NC 49 (Swannanoa Street)</t>
  </si>
  <si>
    <t>East Liberty Bypass, NC 49(Fayetteville Street) at SR 2427(Kinro Road) to NC 49 (Swannanoa Street). Two Lanes on Four Lane Right of Way, Part New Location.</t>
  </si>
  <si>
    <t>H090023-D</t>
  </si>
  <si>
    <t>I-4406D</t>
  </si>
  <si>
    <t>North of NC 24/27</t>
  </si>
  <si>
    <t>North of SR 1002 (Spies Road)</t>
  </si>
  <si>
    <t>South of Steeds to North of Emery.  Upgrade to interstate  Standards.  Section D:  North of NC 24/27 to North of SR 1002 (Spies Road)..</t>
  </si>
  <si>
    <t>H140377</t>
  </si>
  <si>
    <t>US-64 W 11th St</t>
  </si>
  <si>
    <t>SR 1106 (Stockyard Rd)</t>
  </si>
  <si>
    <t>Improve existing 5-lane cross-section by adding median for access control, as well as bicycle and pedestrian improvements</t>
  </si>
  <si>
    <t>H090664</t>
  </si>
  <si>
    <t xml:space="preserve">NC-20 </t>
  </si>
  <si>
    <t>US 401 Business (East Central Avenue)</t>
  </si>
  <si>
    <t>US 301</t>
  </si>
  <si>
    <t>Widen NC 20 to Four Lanes from US 401 Business (East Central Avenue) in Raeford to US 301 in Saint Pauls.</t>
  </si>
  <si>
    <t>H090023-C</t>
  </si>
  <si>
    <t>I-4406C</t>
  </si>
  <si>
    <t>South of Steeds to North of Emery.  Upgrade to interstate  Standards.  Section C:  North of SR 1500 (Post office Road) to North of NC 24-27..</t>
  </si>
  <si>
    <t>H090598</t>
  </si>
  <si>
    <t xml:space="preserve">NC-109 </t>
  </si>
  <si>
    <t>NC 73 (Main Street)</t>
  </si>
  <si>
    <t>NC 24/27</t>
  </si>
  <si>
    <t>NC 73 in Mt. Gilead to NC 24-27 West of Troy.  Widen Existing; Add Shoulders; install Turn Lanes at Traffic Generators and Signalization.</t>
  </si>
  <si>
    <t>H090120-A</t>
  </si>
  <si>
    <t>R-2535A</t>
  </si>
  <si>
    <t>Existing Four Lanes West of Farmer at SR 1174 (Waynick Meadow Road)</t>
  </si>
  <si>
    <t>East of SR 1163 (tot Hill Farm Road)</t>
  </si>
  <si>
    <t>SR 1174 West of Farmer to Proposed Asheboro Southern Bypass (R-2536) West of SR 1193. Widen to a Four Lane Divided Facility.  Section A:  Existing Four Lanes West of Farmer at SR 1174 (Waynick Meadow Road) to East of SR 1163 (tot Hill Farm Road)..</t>
  </si>
  <si>
    <t>Robeson</t>
  </si>
  <si>
    <t>H090231-B</t>
  </si>
  <si>
    <t>R-3421B</t>
  </si>
  <si>
    <t xml:space="preserve">I-73 New Route - Rockingham Bypass, US-220 , I-74 </t>
  </si>
  <si>
    <t>South of SR 1140 (Old Charlotte Highway)</t>
  </si>
  <si>
    <t>Southwest of SR 1304 (Harrington Road)</t>
  </si>
  <si>
    <t>Construct Freeway on New Location.</t>
  </si>
  <si>
    <t>H090231-A</t>
  </si>
  <si>
    <t>R-3421A</t>
  </si>
  <si>
    <t>US 74 Bypass West of Rockingham at SR 1109 (Zion Church Road) interchange</t>
  </si>
  <si>
    <t>H090302</t>
  </si>
  <si>
    <t>R-4754</t>
  </si>
  <si>
    <t xml:space="preserve">NC-87 </t>
  </si>
  <si>
    <t>NC 902</t>
  </si>
  <si>
    <t>Alamance County Line</t>
  </si>
  <si>
    <t>Widen to 12 ft lanes and 4 ft paved shoulders</t>
  </si>
  <si>
    <t>H090740</t>
  </si>
  <si>
    <t>NC 47</t>
  </si>
  <si>
    <t>NC 24/27 in Troy to NC 47 in Denton. Widen Existing Two-Lane Cross Section; Improve Shoulders; Add Turn Lanes at Traffic Generators; Improve Signalization. Provide Bicycle Accomodation</t>
  </si>
  <si>
    <t>H090742</t>
  </si>
  <si>
    <t xml:space="preserve">NC-705 </t>
  </si>
  <si>
    <t>US 220A</t>
  </si>
  <si>
    <t xml:space="preserve">I-73/74 (US 220) to US 220 a in Seagrove. Improve Existing Two-Lane Cross Section to Curb and Gutter with Sidewalks and Bicycle Accommodations. </t>
  </si>
  <si>
    <t>H090093-A</t>
  </si>
  <si>
    <t>R-2501A</t>
  </si>
  <si>
    <t>H090023-E</t>
  </si>
  <si>
    <t>I-4406E</t>
  </si>
  <si>
    <t>North of US 220 Alternate</t>
  </si>
  <si>
    <t>South of Steeds to North of Emery.  Upgrade to interstate  Standards.  Section E:  North of SR 1002 (Spies Road) to North of US 220 Alternate..</t>
  </si>
  <si>
    <t>H090023-A</t>
  </si>
  <si>
    <t>I-4406A</t>
  </si>
  <si>
    <t>South of Steeds to North of Emery.  Upgrade to interstate Standards.  Section A:  North of US 220 Alternate to South of NC 211.</t>
  </si>
  <si>
    <t>H090696</t>
  </si>
  <si>
    <t xml:space="preserve">NC-731 </t>
  </si>
  <si>
    <t>Pee Dee River</t>
  </si>
  <si>
    <t>US 220 Business</t>
  </si>
  <si>
    <t>Widen Existing Lanes; Add Paved Shoulders; Address Drainage Issues from Pee Dee River to US 220 Business.</t>
  </si>
  <si>
    <t>H141401</t>
  </si>
  <si>
    <t xml:space="preserve">NC-22 </t>
  </si>
  <si>
    <t>Cedar Falls Rd / Clark Avenue</t>
  </si>
  <si>
    <t>Upgrade unsignalized intersection and construct a one lane roundabout.  Align Cedar Falls Rd and Clark Avenue.  Installation will eliminate two stops signs and permit better traffic flow along NC 22 as it intersects Cedar Falls Rd</t>
  </si>
  <si>
    <t>Lane Width</t>
  </si>
  <si>
    <t>Existing Congestion</t>
  </si>
  <si>
    <t>Cost Effectiveness</t>
  </si>
  <si>
    <t>H111165</t>
  </si>
  <si>
    <t>Division Needs</t>
  </si>
  <si>
    <t xml:space="preserve">SR-1115 </t>
  </si>
  <si>
    <t>NC 5</t>
  </si>
  <si>
    <t>Western Connector.  Construct 4-Lane Divided Roadway on New Location.  Consider USe of Existing Roads
(includingchickenplantandlinden Roads) When Possible.</t>
  </si>
  <si>
    <t>H140380</t>
  </si>
  <si>
    <t>- Industrial-US 15/501 Connector</t>
  </si>
  <si>
    <t>US 15-501 (Sanford Rd)</t>
  </si>
  <si>
    <t>Industrial Park Dr</t>
  </si>
  <si>
    <t>Construct 2-lane road on new location to connect US 15-501 (Sanford Rd) with Industrial Park Dr in Pittsboro, including bike lanes and sidewalks.</t>
  </si>
  <si>
    <t>H090633</t>
  </si>
  <si>
    <t>SR-1102 Gillis Hill Road</t>
  </si>
  <si>
    <t>US 401 (Raeford Road)</t>
  </si>
  <si>
    <t>SR 1418 (Lindsay Road)</t>
  </si>
  <si>
    <t>from Old Raeford Road to Lindsay Road in Hoke County. Widen to Multi-Lanes with Median.</t>
  </si>
  <si>
    <t>H111167</t>
  </si>
  <si>
    <t xml:space="preserve">SR-2077 </t>
  </si>
  <si>
    <t>US 15-501</t>
  </si>
  <si>
    <t>Construct New 2-Lane Connection Following Carolina Road and Quewhiffle Road.  Part on New Location.</t>
  </si>
  <si>
    <t>H090629</t>
  </si>
  <si>
    <t>U-5609</t>
  </si>
  <si>
    <t>- Wayside Road</t>
  </si>
  <si>
    <t>Plank Road</t>
  </si>
  <si>
    <t>Wayside Road, Widen to Four Lanes Divided, from Plank Road to US 401</t>
  </si>
  <si>
    <t>H090347</t>
  </si>
  <si>
    <t>U-2565</t>
  </si>
  <si>
    <t>SR-1515 Third Street Extension</t>
  </si>
  <si>
    <t>SR 1560 (Weatherspoon Street)</t>
  </si>
  <si>
    <t>US 1 Business (Hawkins Avenue)</t>
  </si>
  <si>
    <t>SR 1560 (Weatherspoon Street) to US 1 Business (Hawkins Avenue).  Multi-Lanes on New Location.</t>
  </si>
  <si>
    <t>H090595</t>
  </si>
  <si>
    <t>SR-1547 Finch Farm Road</t>
  </si>
  <si>
    <t>SR 3106</t>
  </si>
  <si>
    <t>Beginning at the intersection of I-85 and Ending at the intersection of SR 3106; Widen Finch Farm Road (SR 1547) to a Multi-Lane Facility with Sidewalks and Bike Lanes.</t>
  </si>
  <si>
    <t>H090444</t>
  </si>
  <si>
    <t>U-3818</t>
  </si>
  <si>
    <t>- New Route</t>
  </si>
  <si>
    <t>SR 1903 (Mill Road)</t>
  </si>
  <si>
    <t>SR 1426 (Aberdeen Road)</t>
  </si>
  <si>
    <t>SR 1903 (Mill Road) to SR 1426 (Aberdeen Road).  Construct Two Lanes Utilizing Sections of SR 1923 (Broad  Street), SR 1641 (Clemmer Road) and SR 1645 (Mt. Olive Church  Road), Remainder on New Location.</t>
  </si>
  <si>
    <t>H141975</t>
  </si>
  <si>
    <t>Division needs</t>
  </si>
  <si>
    <t xml:space="preserve"> - New Route - Gillis Hill Road Extension</t>
  </si>
  <si>
    <t>SR 1406 (Rockfish Road)</t>
  </si>
  <si>
    <t>Construct on new location, a multilane extension of SR 1420 Gillis Hill Road to tie in at the intersection of SR 1406 Rockfish Road and SR 1421 School Drive. Project to include cul de sacs at Lindsay Road and Philipi Church Road near SR 1406 Rockfish Road to address traffic safety and congestion near the Aberdeen Rockfish RR.</t>
  </si>
  <si>
    <t>H090440</t>
  </si>
  <si>
    <t>U-3807</t>
  </si>
  <si>
    <t>SR 1909 (Hylan Avenue)</t>
  </si>
  <si>
    <t>US 74</t>
  </si>
  <si>
    <t>SR 1909 (Hylan Avenue) to US 74.  Two Lanes on New Location.</t>
  </si>
  <si>
    <t>H140482</t>
  </si>
  <si>
    <t>SR-1237 Carthage St</t>
  </si>
  <si>
    <t>NC 42 (Wicker St)</t>
  </si>
  <si>
    <t>SR 1152 (Fire Tower Rd)</t>
  </si>
  <si>
    <t>Widen and add median, bike lanes, sidewalks.  Construct roundabouts at two intersections.</t>
  </si>
  <si>
    <t>H090406</t>
  </si>
  <si>
    <t>U-3432</t>
  </si>
  <si>
    <t xml:space="preserve">SR-1595 Surrett Drive, SR-1216 </t>
  </si>
  <si>
    <t>Eden Terrace</t>
  </si>
  <si>
    <t>Market Center Drive</t>
  </si>
  <si>
    <t>Eden Terrace to Market Center Drive.  Widen to Multi-Lanes.</t>
  </si>
  <si>
    <t>H111246</t>
  </si>
  <si>
    <t>SR-1406 Rockfish Road in Hoke County</t>
  </si>
  <si>
    <t>Lindsay Road</t>
  </si>
  <si>
    <t>Camden Road</t>
  </si>
  <si>
    <t>Widen to Multilanes with Sidewalks</t>
  </si>
  <si>
    <t>H111245</t>
  </si>
  <si>
    <t>SR-1418 Lindsey Road</t>
  </si>
  <si>
    <t>Rockfish Road in Hoke County</t>
  </si>
  <si>
    <t>H090606</t>
  </si>
  <si>
    <t>SR-1216 Surrett Drive</t>
  </si>
  <si>
    <t>Widen to Multi-Lane Facility.</t>
  </si>
  <si>
    <t>H142207</t>
  </si>
  <si>
    <t>SR-3102 - Commerce Place</t>
  </si>
  <si>
    <t>US 220 BUS (N Fayetteville Street)</t>
  </si>
  <si>
    <t>SR 1712 (Pineview Street)</t>
  </si>
  <si>
    <t>Construct extension of SR 3102 (Commerce Place).  2-lanes on new location to intersect with SR 1712 (Pineview Street).</t>
  </si>
  <si>
    <t>H111141</t>
  </si>
  <si>
    <t>SR-1216 Camden Road</t>
  </si>
  <si>
    <t>Proposed I-295</t>
  </si>
  <si>
    <t>Widen to 4 Lane Divided with Sidewalks</t>
  </si>
  <si>
    <t>H140381</t>
  </si>
  <si>
    <t>SR-1006 N 2nd Ave, SR-2113 S 2nd Ave</t>
  </si>
  <si>
    <t>SR 2208 (S 2nd Ave)/SR 2113 (Fayetteville Ave)</t>
  </si>
  <si>
    <t>Improve existing 5-lane cross section by constructing median for access control and reducing number of through lanes to one lane in each direction, adding bike lanes and parking (road diet)</t>
  </si>
  <si>
    <t>H141364</t>
  </si>
  <si>
    <t>SR-1712 Pineview Street</t>
  </si>
  <si>
    <t>0.1 mile west of Sylvan Street at railroad</t>
  </si>
  <si>
    <t>US 220 Business Fayetteville Street</t>
  </si>
  <si>
    <t>Widen existing two lane road to 3 lanes with a center multi-directional turn lane at key locations</t>
  </si>
  <si>
    <t>H111247</t>
  </si>
  <si>
    <t>SR-1112 Stoney Point Road</t>
  </si>
  <si>
    <t>Lindsey Road</t>
  </si>
  <si>
    <t>Strickland Bridge Road</t>
  </si>
  <si>
    <t>H090271</t>
  </si>
  <si>
    <t>R-4065</t>
  </si>
  <si>
    <t>SR 1950 (West Academy Street)</t>
  </si>
  <si>
    <t>US 311 Near Sophia</t>
  </si>
  <si>
    <t>SR 1950 (West Academy Street) to US 311 near Sophia. Multi-Lane Connector on New Location.</t>
  </si>
  <si>
    <t>H090556</t>
  </si>
  <si>
    <t>SR-1415 Colon Road</t>
  </si>
  <si>
    <t>US 421</t>
  </si>
  <si>
    <t>Widen Roadway</t>
  </si>
  <si>
    <t>H090653</t>
  </si>
  <si>
    <t>SR-1721 Lystra Road</t>
  </si>
  <si>
    <t>SR 1008 (Farrington Point Road)</t>
  </si>
  <si>
    <t>Construct safety improvements and 4? shoulder for bicycle facilities</t>
  </si>
  <si>
    <t>H141245</t>
  </si>
  <si>
    <t>SR-1950 Naomi Street</t>
  </si>
  <si>
    <t xml:space="preserve">Hilliary St/Railroad Ave </t>
  </si>
  <si>
    <t>Construct one lane roundabout and pedestrian crossing improvements at this intersection.</t>
  </si>
  <si>
    <t>H090568</t>
  </si>
  <si>
    <t>SR-1012 Pittsboro-Moncure Road</t>
  </si>
  <si>
    <t>US 15/501/NC 87</t>
  </si>
  <si>
    <t>SR 1011 (Old US 1)</t>
  </si>
  <si>
    <t>Upgrade to Accommodate New Development Occurring in Corridor.</t>
  </si>
  <si>
    <t>H141264</t>
  </si>
  <si>
    <t>SR-2261 Old Liberty Road</t>
  </si>
  <si>
    <t xml:space="preserve">US 220 Business </t>
  </si>
  <si>
    <t>Little Point Rd</t>
  </si>
  <si>
    <t>Widen to 12 foot lanes and add 4 foot paved shoulder</t>
  </si>
  <si>
    <t>H090957</t>
  </si>
  <si>
    <t xml:space="preserve">SR-1525 Hamlets Chapel Road, Jones Ferry Road, SR-1540 </t>
  </si>
  <si>
    <t>Orange County Line</t>
  </si>
  <si>
    <t>Widen and Add Bicycle Lanes on SR 1525 (Jones Ferry Rd) and SR 1540 (Hamlets Chapel Rd) from US 15-501 to the Orange County Line</t>
  </si>
  <si>
    <t>H112087</t>
  </si>
  <si>
    <t>SR-1362 Piney Grove Church Road</t>
  </si>
  <si>
    <t>SR 1006 (Old US 421)</t>
  </si>
  <si>
    <t>Modernize Roadway</t>
  </si>
  <si>
    <t>H090576</t>
  </si>
  <si>
    <t>SR-1521 Kelly Road</t>
  </si>
  <si>
    <t>SR 1519 (Nash Street)</t>
  </si>
  <si>
    <t>Realignment to Provide Direct Access from the US 421 Bypass to the Central Carolina Community College Sanford Campus.</t>
  </si>
  <si>
    <t>H112081</t>
  </si>
  <si>
    <t>SR-1150 River Road</t>
  </si>
  <si>
    <t>Wide Shoulders For Bicycle Route, Straighten Turns, Turn Lanes, Site Distance Improvement For Safety</t>
  </si>
  <si>
    <t>H140376</t>
  </si>
  <si>
    <t>SR-1518 X Campbell Rd</t>
  </si>
  <si>
    <t>US 15-501 (Hillsboro St)</t>
  </si>
  <si>
    <t>SR 1516 (Old Graham Rd)</t>
  </si>
  <si>
    <t>Construct 2-lanes on new location connecting existing X Campbell Rd at Old Graham Rd to US 15-501/Hillsboro St.  Design includes multi-use sidepath, bike lanes, and sidewalks.</t>
  </si>
  <si>
    <t>H090561</t>
  </si>
  <si>
    <t xml:space="preserve">SR-1516 Old Graham Road, SR-1520 </t>
  </si>
  <si>
    <t>Chicken Bridge Road</t>
  </si>
  <si>
    <t>Widen Each Lane By 2 Feet</t>
  </si>
  <si>
    <t>H090088</t>
  </si>
  <si>
    <t>R-2314</t>
  </si>
  <si>
    <t>SR-1005 Pekin Road</t>
  </si>
  <si>
    <t>NC 24/27 in Albemarle</t>
  </si>
  <si>
    <t>US 74 at Rockingham</t>
  </si>
  <si>
    <t>NC 24/27 in Troy to US 74 at  Rockingham. Upgrade Roadway  (Two Lanes only) with Minor Relocations.</t>
  </si>
  <si>
    <t>H112085</t>
  </si>
  <si>
    <t>SR-1100 Airport Road</t>
  </si>
  <si>
    <t>SR 1181 (Gilliand Road)</t>
  </si>
  <si>
    <t>SR 1107 (West Third Street)</t>
  </si>
  <si>
    <t>H090571</t>
  </si>
  <si>
    <t xml:space="preserve">SR-2120 Ike Brooks Road, Rives Chapel Road, SR-2170 </t>
  </si>
  <si>
    <t>Widen and Resurface; This Route Is Effectively Serving As a Bypass of Siler City For Southbound Traffic Originating East of Siler City.</t>
  </si>
  <si>
    <t>H090573</t>
  </si>
  <si>
    <t xml:space="preserve">SR-1423 Farrell Road, Rod Sullivan Road, SR-1425 </t>
  </si>
  <si>
    <t>(Sanford-Lee County Regional Airport),</t>
  </si>
  <si>
    <t>Widen and Straighten</t>
  </si>
  <si>
    <t>Fayetteville Area MPO</t>
  </si>
  <si>
    <t>Cumberland</t>
  </si>
  <si>
    <t>Guilford</t>
  </si>
  <si>
    <t>H090393</t>
  </si>
  <si>
    <t>U-3400</t>
  </si>
  <si>
    <t>SR-1577 Archdale Road, SR-1004 Archdale Road</t>
  </si>
  <si>
    <t>SR 1567 (Robbins Country Road)</t>
  </si>
  <si>
    <t>Regional Impact Division Engineer Score (Out of 25)</t>
  </si>
  <si>
    <t>Project Length</t>
  </si>
  <si>
    <t>Division Needs Quantitative Score
(Out of 50)</t>
  </si>
  <si>
    <t>B140571</t>
  </si>
  <si>
    <t>Bike&amp;Ped, Division Needs</t>
  </si>
  <si>
    <t>SR 1701 (E Thompson St)</t>
  </si>
  <si>
    <t>Martin Luther King Jr Drive</t>
  </si>
  <si>
    <t>US 64 Business (East St)</t>
  </si>
  <si>
    <t>Construct sidewalk along south side of the street</t>
  </si>
  <si>
    <t>5. Construct Sidewalk</t>
  </si>
  <si>
    <t>B140575</t>
  </si>
  <si>
    <t>SR 2103 (E Raleigh St)</t>
  </si>
  <si>
    <t>US 64 (E 11th St)</t>
  </si>
  <si>
    <t>S 6th Ave</t>
  </si>
  <si>
    <t>Construct multi-use sidepath on south side of SR 2103 from US 64 (E 11th St) to S 10th Ave.  Construct sidewalk on south side of SR 2103 from S 10th Ave to S 6th Ave.</t>
  </si>
  <si>
    <t>2. Construct multi-use trail / greenway / sidepath or on-road bike lane on local roadway</t>
  </si>
  <si>
    <t>B140577</t>
  </si>
  <si>
    <t>SR 1107 (E 3rd St)</t>
  </si>
  <si>
    <t>N 5th Ave</t>
  </si>
  <si>
    <t>Construct sidewalk on south side of E 3rd St</t>
  </si>
  <si>
    <t>B140580</t>
  </si>
  <si>
    <t>Launis St</t>
  </si>
  <si>
    <t>Powell Place Ln</t>
  </si>
  <si>
    <t>Construct sidewalks on both sides of Hillsboro Street, including crosswalk and ped signal improvements at Powell Place intersection.</t>
  </si>
  <si>
    <t>B140581</t>
  </si>
  <si>
    <t>SR 1107 (W 3rd St)</t>
  </si>
  <si>
    <t>SR 1108 (N Chatham Ave)</t>
  </si>
  <si>
    <t>N Fir Ave</t>
  </si>
  <si>
    <t>Construct sidewalk on south side of 3rd St to complement existing sidewalk on north side.</t>
  </si>
  <si>
    <t>B140582</t>
  </si>
  <si>
    <t>Kiwanis Family Park Greenway</t>
  </si>
  <si>
    <t>West Lee Middle School Entrance Road</t>
  </si>
  <si>
    <t>Construct multi-use greenway path along NC 42 from Kiwanis Family Park to West Lee Middle School (extension of existing greenway path)</t>
  </si>
  <si>
    <t>B140584</t>
  </si>
  <si>
    <t>SR 1514/Bragg St</t>
  </si>
  <si>
    <t>McIver St</t>
  </si>
  <si>
    <t>US 421 (Horner Blvd)</t>
  </si>
  <si>
    <t>Construct 10-foot-wide multi-use sidepath along Bragg Street, including a connection to Bragg Street Academy</t>
  </si>
  <si>
    <t>B140585</t>
  </si>
  <si>
    <t>SR 1009 (Carbonton Rd)</t>
  </si>
  <si>
    <t>NC 42/US 1 Business (Carthage St)</t>
  </si>
  <si>
    <t>Stuart Dr</t>
  </si>
  <si>
    <t>Construct 10-foot-wide sidepath along Carbonton Rd from Carthage St to Stuart Dr</t>
  </si>
  <si>
    <t>B140587</t>
  </si>
  <si>
    <t>Maple Ave</t>
  </si>
  <si>
    <t>Construct mid-block crosswalk, median refuge island, and pedestrian signal crossing US 1, connecting Aberdeen Lake Park and downtown Aberdeen</t>
  </si>
  <si>
    <t>6. Install pedestrian signal</t>
  </si>
  <si>
    <t>B140589</t>
  </si>
  <si>
    <t>SR 1848 (Pee Dee Rd)</t>
  </si>
  <si>
    <t>W Pennsylvania Ave Ext/Glover St</t>
  </si>
  <si>
    <t>NC 22 (Central Dr)</t>
  </si>
  <si>
    <t>Construct multi-use greenway path along Pee Dee Rd</t>
  </si>
  <si>
    <t>B140593</t>
  </si>
  <si>
    <t>NC 24-27</t>
  </si>
  <si>
    <t>west of CSX Railroad crossing</t>
  </si>
  <si>
    <t>Cameron Elementary School entrance</t>
  </si>
  <si>
    <t>Construct sidewalk on south side of NC 24-27 from downtown Cameron to elementary school entrance</t>
  </si>
  <si>
    <t>B140594</t>
  </si>
  <si>
    <t>SR 1203 (Johnson St)</t>
  </si>
  <si>
    <t>Mike Pl</t>
  </si>
  <si>
    <t>Construct sidewalks on both sides of Johnson St from end of existing sidewalks near US 15-501 to entrance of Southern Middle School (at Mike Place)</t>
  </si>
  <si>
    <t>B141050</t>
  </si>
  <si>
    <t>Knoll Road</t>
  </si>
  <si>
    <t>Arboretum Drive</t>
  </si>
  <si>
    <t>north of Paddock Lane</t>
  </si>
  <si>
    <t>Construct sidewalk along west side of Knoll Rd from Arboretum Dr to Highland View Dr; along east side of Knoll Rd from Highland View Dr to south of Paddock Lane; and along west side of Knoll Rd from south of Paddock Lane to existing sidewalk north of Pad</t>
  </si>
  <si>
    <t>B142024</t>
  </si>
  <si>
    <t>McCaskill St</t>
  </si>
  <si>
    <t>Food Lion/Foundary</t>
  </si>
  <si>
    <t>Construct a Pedestrian Refuge Island and Crosswalk Improvements for employees of the Foundary, Food Lion and residents of McCaskill St</t>
  </si>
  <si>
    <t>7. Construct Streetscape Improvements</t>
  </si>
  <si>
    <t>B142025</t>
  </si>
  <si>
    <t>Eastern Montgomery Middle School Greenway</t>
  </si>
  <si>
    <t>Arthur Dr</t>
  </si>
  <si>
    <t>Montgomery Middle and High School</t>
  </si>
  <si>
    <t>Construct sidepath along US Business 220 to connect residential areas of Biscoe to the Middle and High School.  The route is along a railroad right of way, but use of the right of way has been granted.</t>
  </si>
  <si>
    <t>B142028</t>
  </si>
  <si>
    <t>NC 42/Salisbury Street</t>
  </si>
  <si>
    <t>Elm Street</t>
  </si>
  <si>
    <t>Construct sidewalk on both sides of the street connecting medium density residential and shopping areas to existing sidewalk</t>
  </si>
  <si>
    <t>B142029</t>
  </si>
  <si>
    <t>Old Liberty Rd</t>
  </si>
  <si>
    <t>Fayetteville St</t>
  </si>
  <si>
    <t>Central Falls</t>
  </si>
  <si>
    <t>Construct sidewalk on both sides of Old Liberty Road</t>
  </si>
  <si>
    <t>B142030</t>
  </si>
  <si>
    <t>W Bailey Street</t>
  </si>
  <si>
    <t>Burmill Rd</t>
  </si>
  <si>
    <t>N Asheboro School Rd</t>
  </si>
  <si>
    <t>Construct sidewalk along W Bailey Street to connect residential areas with Balfour Elementary School</t>
  </si>
  <si>
    <t>B142031</t>
  </si>
  <si>
    <t>W Academy St</t>
  </si>
  <si>
    <t>High Point St</t>
  </si>
  <si>
    <t>Hilliary St</t>
  </si>
  <si>
    <t>Construct sidewalk on north side of W Academy Street.  The project will connect schools area to downtown Randleman</t>
  </si>
  <si>
    <t>B142032</t>
  </si>
  <si>
    <t>Deep River Trail Extension</t>
  </si>
  <si>
    <t>US 220 Bus</t>
  </si>
  <si>
    <t>SR 2119 Naomi Rd</t>
  </si>
  <si>
    <t>Construct multi-use pathway trail adjoin existing Deep River trail for 1000'</t>
  </si>
  <si>
    <t>B142033</t>
  </si>
  <si>
    <t>Deep River Greenwayy</t>
  </si>
  <si>
    <t>Existing Trail</t>
  </si>
  <si>
    <t>Cedar Falls</t>
  </si>
  <si>
    <t>Construct multi-use greenway extension of existing trail from the center of Franklinville</t>
  </si>
  <si>
    <t>B142071</t>
  </si>
  <si>
    <t>NC 731</t>
  </si>
  <si>
    <t>NC 731 Existing Sidewalk</t>
  </si>
  <si>
    <t>Stanbeck Park</t>
  </si>
  <si>
    <t>Construct 5' sidewalk on one side to connect municipal center with Stanbeck Park</t>
  </si>
  <si>
    <t>B142109</t>
  </si>
  <si>
    <t>E Naomi St</t>
  </si>
  <si>
    <t>Construct 8' sidewalk through a road diet, install raised crosswalk and median treatment</t>
  </si>
  <si>
    <t>Safety</t>
  </si>
  <si>
    <t>Access</t>
  </si>
  <si>
    <t>Constructability</t>
  </si>
  <si>
    <t>Demand/Density</t>
  </si>
  <si>
    <t>Benefit-Cost</t>
  </si>
  <si>
    <t>Transportation Plan Consistency (Y/N)</t>
  </si>
  <si>
    <t>Multimodal Accommodations (Y/N)</t>
  </si>
  <si>
    <t>First MPO/RPO %</t>
  </si>
  <si>
    <t>Second MPO/RPO</t>
  </si>
  <si>
    <t>Second MPO/RPO %</t>
  </si>
  <si>
    <t>First Division</t>
  </si>
  <si>
    <t>First Division %</t>
  </si>
  <si>
    <t>Second Division</t>
  </si>
  <si>
    <t>Second Division %</t>
  </si>
  <si>
    <t>First County %</t>
  </si>
  <si>
    <t>Second County</t>
  </si>
  <si>
    <t>Second County %</t>
  </si>
  <si>
    <t>Funding Region</t>
  </si>
  <si>
    <t>All Divisions</t>
  </si>
  <si>
    <t>All MPOs/RPOs</t>
  </si>
  <si>
    <t>All Counties</t>
  </si>
  <si>
    <t>Municipality</t>
  </si>
  <si>
    <t>Distance to Primary Destination (Miles)</t>
  </si>
  <si>
    <t>Distance to Prime Destination Points</t>
  </si>
  <si>
    <t>Number of Major Centers</t>
  </si>
  <si>
    <t>Number of Secondary Centers</t>
  </si>
  <si>
    <t>Destination Type Points</t>
  </si>
  <si>
    <t>Access Points</t>
  </si>
  <si>
    <t>Percentage of Right-of-Way Acquired Points</t>
  </si>
  <si>
    <t>Percentage of Preliminary Engineering Completed Points</t>
  </si>
  <si>
    <t>Environmental Impact Points</t>
  </si>
  <si>
    <t>Constructability Points</t>
  </si>
  <si>
    <t>Crashes</t>
  </si>
  <si>
    <t>Speed Limit</t>
  </si>
  <si>
    <t>Crash Points</t>
  </si>
  <si>
    <t>Speed Points</t>
  </si>
  <si>
    <t>Safety Points</t>
  </si>
  <si>
    <t>Existing Volume</t>
  </si>
  <si>
    <t>Persons Per Square Mile</t>
  </si>
  <si>
    <t>Employees Per Square Mile</t>
  </si>
  <si>
    <t>Population Density Points</t>
  </si>
  <si>
    <t>Employment Density Points</t>
  </si>
  <si>
    <t>Density Points</t>
  </si>
  <si>
    <t>Benefit-Cost Points</t>
  </si>
  <si>
    <t>Name of Adopted Plan</t>
  </si>
  <si>
    <t>Preliminary Eng/Design Cost</t>
  </si>
  <si>
    <t>ROW Cost</t>
  </si>
  <si>
    <t>Construction Cost</t>
  </si>
  <si>
    <t>Actual Project</t>
  </si>
  <si>
    <t>Other / Non-Federal Funds</t>
  </si>
  <si>
    <t>Y</t>
  </si>
  <si>
    <t>Chatham County</t>
  </si>
  <si>
    <t>E</t>
  </si>
  <si>
    <t>08,0,0</t>
  </si>
  <si>
    <t>Pittsboro</t>
  </si>
  <si>
    <t>Pittsboro Pedestrian Plan</t>
  </si>
  <si>
    <t>Siler City</t>
  </si>
  <si>
    <t>Siler City Pedestrian Plan</t>
  </si>
  <si>
    <t>Lee County</t>
  </si>
  <si>
    <t>Sanford</t>
  </si>
  <si>
    <t>Sanford Bicycle Plan</t>
  </si>
  <si>
    <t>Moore County</t>
  </si>
  <si>
    <t>Aberdeen</t>
  </si>
  <si>
    <t>Aberdeen Pedestrian Plan</t>
  </si>
  <si>
    <t>Southern Pines</t>
  </si>
  <si>
    <t>Southern Pines Sidewalk &amp; Greenway Plan</t>
  </si>
  <si>
    <t>Cameron</t>
  </si>
  <si>
    <t>Cameron Pedestrian Plan (conducted by RPO)</t>
  </si>
  <si>
    <t>Montgomery County</t>
  </si>
  <si>
    <t>Biscoe</t>
  </si>
  <si>
    <t>Biscoe Comprehensive Pedestrian Transportation Plan</t>
  </si>
  <si>
    <t>Bisoce Comprehensive Pedestrian Plan 2012</t>
  </si>
  <si>
    <t>Randolph County</t>
  </si>
  <si>
    <t>Asheboro</t>
  </si>
  <si>
    <t>Asheboro Comprehensive Transportation Plan 2007 and Asheboro CTP 2014</t>
  </si>
  <si>
    <t>Asheboro Ped Plan 2007 and Asheboro Comprehensive Transportation Plan 2014</t>
  </si>
  <si>
    <t>Asheboro Comprehensive Pedestrian Transportation Plan 2007</t>
  </si>
  <si>
    <t>Randleman</t>
  </si>
  <si>
    <t>Randolph Comprehensive Transportation Plan 2010</t>
  </si>
  <si>
    <t>Randolph County Parks Recreation Plan 2006</t>
  </si>
  <si>
    <t>Franklinville and Randolph County</t>
  </si>
  <si>
    <t>Deep River Rail Trail Plan 2010</t>
  </si>
  <si>
    <t>Mt Gilead</t>
  </si>
  <si>
    <t>Montgomery County CTP 2011</t>
  </si>
  <si>
    <t>Randleman Gateway Corridor Plan</t>
  </si>
  <si>
    <t>Division Score   Per Methodology</t>
  </si>
  <si>
    <t>Mode</t>
  </si>
  <si>
    <t>County</t>
  </si>
  <si>
    <t>MPO/RPO</t>
  </si>
  <si>
    <t>Regional Impact Quantitative Score
(Out of 70)</t>
  </si>
  <si>
    <t xml:space="preserve">Safety Score </t>
  </si>
  <si>
    <t xml:space="preserve">Cost Effectiveness </t>
  </si>
  <si>
    <t xml:space="preserve">Transportation Plan Consistency </t>
  </si>
  <si>
    <t xml:space="preserve">Multimodal Accomodations </t>
  </si>
  <si>
    <t>B142265</t>
  </si>
  <si>
    <t>SR 1008 Farrington Point Road/Farrington Mill Road</t>
  </si>
  <si>
    <t>Durham County Line</t>
  </si>
  <si>
    <t>SR-1721 - Lystra Road</t>
  </si>
  <si>
    <t>Construct Bicycle lanes along SR 1008 Farrington Point Road/Old Farrington Point Road from the Durham County Line to SR 1721 Lystra Road.</t>
  </si>
  <si>
    <t>1. Construct dedicated on-road bike lane on state-maintained roadway</t>
  </si>
  <si>
    <t>B142266</t>
  </si>
  <si>
    <t>SR 1532 Manns Chapel Road</t>
  </si>
  <si>
    <t>SR-1534 - Poythress Road</t>
  </si>
  <si>
    <t>Construct Bicycle lanes along SR 1532 Manns Chapel Road from US 15-501 to SR 1534 Poythress Road</t>
  </si>
  <si>
    <t>B142267</t>
  </si>
  <si>
    <t>SR 1731 O'Kelly Chapel Road</t>
  </si>
  <si>
    <t>Wake Co. Line/SR 1626 Yates Store Road</t>
  </si>
  <si>
    <t>American Tobacco Trail</t>
  </si>
  <si>
    <t>Construct a multi-use path along SR 1731 O'Kelly Chapel Road between SR 1626 Yates Store Road and the American Tobacco Trail</t>
  </si>
  <si>
    <t>B142268</t>
  </si>
  <si>
    <t>SR 1008 Mt. Carmel Church Road</t>
  </si>
  <si>
    <t>SR-1008 Old Farrington Point Road</t>
  </si>
  <si>
    <t>Construct Bicycle lanes along SR 1008 Mt. Carmel Church Road from SR 1008 Old Farrington Point Road to the Orange County Line.</t>
  </si>
  <si>
    <t>Chapel Hill</t>
  </si>
  <si>
    <t>Cary</t>
  </si>
  <si>
    <t>DCHC-MPO 2040 MTP / Chatham Co. Bike Plan</t>
  </si>
  <si>
    <t>Town of Cary Greenway Plan</t>
  </si>
  <si>
    <t>Comments</t>
  </si>
  <si>
    <t>Local Input Points</t>
  </si>
  <si>
    <t>Regional SPOT Score below 10 points</t>
  </si>
  <si>
    <t>Right of Way Acquisition underway</t>
  </si>
  <si>
    <t>Needed to Complete I-73, Right of Way and Utilities complete</t>
  </si>
  <si>
    <t xml:space="preserve">Coordinate with Bridge Replacement Project </t>
  </si>
  <si>
    <t>Previous did not have public support</t>
  </si>
  <si>
    <t>Recently Resurfaced</t>
  </si>
  <si>
    <t>Extend Recently completed wideining project on NC 211</t>
  </si>
  <si>
    <t>Lack of Public Support</t>
  </si>
  <si>
    <t>Revise scope on future program</t>
  </si>
  <si>
    <t>Revise scope to turn lanes at traffic generators and add paved shoulders</t>
  </si>
  <si>
    <t>Re-evaluate in association with next resurfacing</t>
  </si>
  <si>
    <t>Already Interstate Standards</t>
  </si>
  <si>
    <t>Bypass under construction</t>
  </si>
  <si>
    <t>Below 10 on Regional Score</t>
  </si>
  <si>
    <t xml:space="preserve"> Lack of Continuity</t>
  </si>
  <si>
    <t>Bypass nearing completion</t>
  </si>
  <si>
    <t>23% of Project in Division 8; remainder in Division 6</t>
  </si>
  <si>
    <t>Evaluate for next cycle of resurfacing projects</t>
  </si>
  <si>
    <t>Evaluate as possible safety improvement project</t>
  </si>
  <si>
    <t>Beyond scope of Division Project</t>
  </si>
  <si>
    <t>Evaluate with next resurfacing</t>
  </si>
  <si>
    <t>Regional Project</t>
  </si>
  <si>
    <t>Revise scope to construct turn lanes at traffic generators and provide paved shoulders</t>
  </si>
  <si>
    <t>Re-evaluate project description</t>
  </si>
  <si>
    <t>Recently resurfaced</t>
  </si>
  <si>
    <t>Highway</t>
  </si>
  <si>
    <t>Bike&amp;Ped</t>
  </si>
  <si>
    <t>Division Needs Quantitative Score
(Out of 70)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</si>
</sst>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quot;$&quot;* #,##0_);_(&quot;$&quot;* \(#,##0\);_(&quot;$&quot;* &quot;-&quot;??_);_(@_)"/>
    <numFmt numFmtId="165" formatCode="&quot;$&quot;#,##0"/>
  </numFmts>
  <fonts count="4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rgb="FF000000"/>
      <name val="Arial"/>
      <family val="2"/>
    </font>
    <font>
      <sz val="10"/>
      <color theme="1"/>
      <name val="Arial"/>
      <family val="2"/>
    </font>
    <font>
      <b/>
      <sz val="10"/>
      <color theme="1"/>
      <name val="Arial"/>
      <family val="2"/>
    </font>
    <font>
      <sz val="12"/>
      <color theme="1"/>
      <name val="Calibri"/>
      <family val="2"/>
      <scheme val="minor"/>
    </font>
    <font>
      <sz val="10"/>
      <name val="Times New Roman"/>
      <family val="1"/>
    </font>
    <font>
      <sz val="8.5"/>
      <name val="Microsoft Sans Serif"/>
      <family val="2"/>
    </font>
    <font>
      <sz val="10"/>
      <color indexed="8"/>
      <name val="Arial"/>
      <family val="2"/>
    </font>
    <font>
      <b/>
      <sz val="10"/>
      <color indexed="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20"/>
      <color theme="1"/>
      <name val="Calibri"/>
      <family val="2"/>
      <scheme val="minor"/>
    </font>
    <font>
      <b/>
      <sz val="48"/>
      <color rgb="FFFF0000"/>
      <name val="Calibri"/>
      <family val="2"/>
      <scheme val="minor"/>
    </font>
    <font>
      <b/>
      <sz val="10"/>
      <color theme="1"/>
      <name val="Calibri"/>
      <family val="2"/>
      <scheme val="minor"/>
    </font>
    <font>
      <sz val="10"/>
      <color theme="1"/>
      <name val="Calibri"/>
      <family val="2"/>
      <scheme val="minor"/>
    </font>
    <font>
      <sz val="11"/>
      <color theme="1"/>
      <name val="Calibri"/>
      <family val="2"/>
    </font>
    <font>
      <sz val="11"/>
      <color indexed="8"/>
      <name val="Calibri"/>
      <family val="2"/>
    </font>
    <font>
      <sz val="10"/>
      <name val="MS Sans Serif"/>
      <family val="2"/>
    </font>
    <font>
      <b/>
      <sz val="14"/>
      <color theme="1"/>
      <name val="Calibri"/>
      <family val="2"/>
      <scheme val="minor"/>
    </font>
    <font>
      <b/>
      <sz val="16"/>
      <color theme="1"/>
      <name val="Calibri"/>
      <family val="2"/>
      <scheme val="minor"/>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43"/>
        <bgColor indexed="64"/>
      </patternFill>
    </fill>
    <fill>
      <patternFill patternType="solid">
        <fgColor indexed="43"/>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indexed="40"/>
      </patternFill>
    </fill>
    <fill>
      <patternFill patternType="solid">
        <fgColor rgb="FFFFFF99"/>
        <bgColor indexed="64"/>
      </patternFill>
    </fill>
    <fill>
      <patternFill patternType="solid">
        <fgColor theme="6" tint="0.39997558519241921"/>
        <bgColor indexed="64"/>
      </patternFill>
    </fill>
  </fills>
  <borders count="6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auto="1"/>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4"/>
      </left>
      <right style="thin">
        <color indexed="64"/>
      </right>
      <top style="thin">
        <color indexed="64"/>
      </top>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4"/>
      </left>
      <right style="thin">
        <color indexed="64"/>
      </right>
      <top style="thin">
        <color indexed="64"/>
      </top>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s>
  <cellStyleXfs count="1861">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8" fillId="0" borderId="0" applyFont="0" applyFill="0" applyBorder="0" applyAlignment="0" applyProtection="0"/>
    <xf numFmtId="0" fontId="18"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9" fillId="0" borderId="0"/>
    <xf numFmtId="0" fontId="18" fillId="0" borderId="0"/>
    <xf numFmtId="0" fontId="18" fillId="0" borderId="0"/>
    <xf numFmtId="0" fontId="19" fillId="0" borderId="0"/>
    <xf numFmtId="0" fontId="19" fillId="0" borderId="0"/>
    <xf numFmtId="0" fontId="18" fillId="0" borderId="0"/>
    <xf numFmtId="0" fontId="18" fillId="0" borderId="0"/>
    <xf numFmtId="0" fontId="19"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0" borderId="0"/>
    <xf numFmtId="44" fontId="20" fillId="0" borderId="0" applyFont="0" applyFill="0" applyBorder="0" applyAlignment="0" applyProtection="0"/>
    <xf numFmtId="0" fontId="1" fillId="0" borderId="0"/>
    <xf numFmtId="0" fontId="1" fillId="0" borderId="0"/>
    <xf numFmtId="43" fontId="18"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8" fillId="0" borderId="0"/>
    <xf numFmtId="0" fontId="20" fillId="0" borderId="0"/>
    <xf numFmtId="0" fontId="20" fillId="0" borderId="0"/>
    <xf numFmtId="0" fontId="20" fillId="0" borderId="0"/>
    <xf numFmtId="0" fontId="20" fillId="0" borderId="0"/>
    <xf numFmtId="0" fontId="24" fillId="0" borderId="0">
      <alignment vertical="top" wrapText="1"/>
      <protection locked="0"/>
    </xf>
    <xf numFmtId="0" fontId="24" fillId="0" borderId="0">
      <alignment vertical="top" wrapText="1"/>
      <protection locked="0"/>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4" fillId="0" borderId="0">
      <alignment vertical="top" wrapText="1"/>
      <protection locked="0"/>
    </xf>
    <xf numFmtId="0" fontId="1" fillId="0" borderId="0"/>
    <xf numFmtId="0" fontId="1" fillId="0" borderId="0"/>
    <xf numFmtId="0" fontId="24" fillId="0" borderId="0">
      <alignment vertical="top" wrapText="1"/>
      <protection locked="0"/>
    </xf>
    <xf numFmtId="0" fontId="1" fillId="0" borderId="0"/>
    <xf numFmtId="0" fontId="20" fillId="0" borderId="0"/>
    <xf numFmtId="0" fontId="20" fillId="0" borderId="0"/>
    <xf numFmtId="0" fontId="1" fillId="0" borderId="0"/>
    <xf numFmtId="0" fontId="1" fillId="0" borderId="0"/>
    <xf numFmtId="0" fontId="1" fillId="0" borderId="0"/>
    <xf numFmtId="0" fontId="20" fillId="0" borderId="0"/>
    <xf numFmtId="0" fontId="1" fillId="0" borderId="0"/>
    <xf numFmtId="0" fontId="18" fillId="0" borderId="0"/>
    <xf numFmtId="0" fontId="18" fillId="0" borderId="0"/>
    <xf numFmtId="0" fontId="18" fillId="0" borderId="0"/>
    <xf numFmtId="0" fontId="24" fillId="0" borderId="0">
      <alignment vertical="top" wrapText="1"/>
      <protection locked="0"/>
    </xf>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 fontId="25" fillId="34" borderId="13" applyNumberFormat="0" applyProtection="0">
      <alignment vertical="center"/>
    </xf>
    <xf numFmtId="4" fontId="26" fillId="35" borderId="14" applyNumberFormat="0" applyProtection="0">
      <alignment vertical="center"/>
    </xf>
    <xf numFmtId="4" fontId="26" fillId="35" borderId="14" applyNumberFormat="0" applyProtection="0">
      <alignment vertical="center"/>
    </xf>
    <xf numFmtId="4" fontId="27" fillId="34" borderId="13" applyNumberFormat="0" applyProtection="0">
      <alignment vertical="center"/>
    </xf>
    <xf numFmtId="4" fontId="25" fillId="34" borderId="13" applyNumberFormat="0" applyProtection="0">
      <alignment horizontal="left" vertical="center" indent="1"/>
    </xf>
    <xf numFmtId="4" fontId="25" fillId="34"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4" fontId="25" fillId="37" borderId="13" applyNumberFormat="0" applyProtection="0">
      <alignment horizontal="right" vertical="center"/>
    </xf>
    <xf numFmtId="4" fontId="25" fillId="38" borderId="13" applyNumberFormat="0" applyProtection="0">
      <alignment horizontal="right" vertical="center"/>
    </xf>
    <xf numFmtId="4" fontId="25" fillId="39" borderId="13" applyNumberFormat="0" applyProtection="0">
      <alignment horizontal="right" vertical="center"/>
    </xf>
    <xf numFmtId="4" fontId="25" fillId="40" borderId="13" applyNumberFormat="0" applyProtection="0">
      <alignment horizontal="right" vertical="center"/>
    </xf>
    <xf numFmtId="4" fontId="25" fillId="41" borderId="13" applyNumberFormat="0" applyProtection="0">
      <alignment horizontal="right" vertical="center"/>
    </xf>
    <xf numFmtId="4" fontId="25" fillId="42" borderId="13" applyNumberFormat="0" applyProtection="0">
      <alignment horizontal="right" vertical="center"/>
    </xf>
    <xf numFmtId="4" fontId="25" fillId="43" borderId="13" applyNumberFormat="0" applyProtection="0">
      <alignment horizontal="right" vertical="center"/>
    </xf>
    <xf numFmtId="4" fontId="25" fillId="44" borderId="13" applyNumberFormat="0" applyProtection="0">
      <alignment horizontal="right" vertical="center"/>
    </xf>
    <xf numFmtId="4" fontId="25" fillId="45" borderId="13" applyNumberFormat="0" applyProtection="0">
      <alignment horizontal="right" vertical="center"/>
    </xf>
    <xf numFmtId="4" fontId="26" fillId="46" borderId="13" applyNumberFormat="0" applyProtection="0">
      <alignment horizontal="left" vertical="center" indent="1"/>
    </xf>
    <xf numFmtId="4" fontId="25" fillId="47" borderId="15" applyNumberFormat="0" applyProtection="0">
      <alignment horizontal="left" vertical="center" indent="1"/>
    </xf>
    <xf numFmtId="4" fontId="25" fillId="47" borderId="15" applyNumberFormat="0" applyProtection="0">
      <alignment horizontal="left" vertical="center" indent="1"/>
    </xf>
    <xf numFmtId="4" fontId="25" fillId="47" borderId="15" applyNumberFormat="0" applyProtection="0">
      <alignment horizontal="left" vertical="center" indent="1"/>
    </xf>
    <xf numFmtId="4" fontId="25" fillId="47" borderId="15" applyNumberFormat="0" applyProtection="0">
      <alignment horizontal="left" vertical="center" indent="1"/>
    </xf>
    <xf numFmtId="4" fontId="28" fillId="48" borderId="0" applyNumberFormat="0" applyProtection="0">
      <alignment horizontal="left" vertical="center" indent="1"/>
    </xf>
    <xf numFmtId="4" fontId="28" fillId="48" borderId="0"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4" fontId="25" fillId="47" borderId="13" applyNumberFormat="0" applyProtection="0">
      <alignment horizontal="left" vertical="center" indent="1"/>
    </xf>
    <xf numFmtId="4" fontId="25" fillId="47" borderId="13" applyNumberFormat="0" applyProtection="0">
      <alignment horizontal="left" vertical="center" indent="1"/>
    </xf>
    <xf numFmtId="4" fontId="25" fillId="49" borderId="13" applyNumberFormat="0" applyProtection="0">
      <alignment horizontal="left" vertical="center" indent="1"/>
    </xf>
    <xf numFmtId="4" fontId="25" fillId="49" borderId="13" applyNumberFormat="0" applyProtection="0">
      <alignment horizontal="left" vertical="center" indent="1"/>
    </xf>
    <xf numFmtId="0" fontId="18" fillId="49" borderId="13" applyNumberFormat="0" applyProtection="0">
      <alignment horizontal="left" vertical="center" indent="1"/>
    </xf>
    <xf numFmtId="0" fontId="18" fillId="49" borderId="13" applyNumberFormat="0" applyProtection="0">
      <alignment horizontal="left" vertical="center" indent="1"/>
    </xf>
    <xf numFmtId="0" fontId="18" fillId="49" borderId="13" applyNumberFormat="0" applyProtection="0">
      <alignment horizontal="left" vertical="center" indent="1"/>
    </xf>
    <xf numFmtId="0" fontId="18" fillId="49" borderId="13" applyNumberFormat="0" applyProtection="0">
      <alignment horizontal="left" vertical="center" indent="1"/>
    </xf>
    <xf numFmtId="0" fontId="18" fillId="50" borderId="13" applyNumberFormat="0" applyProtection="0">
      <alignment horizontal="left" vertical="center" indent="1"/>
    </xf>
    <xf numFmtId="0" fontId="18" fillId="50" borderId="13" applyNumberFormat="0" applyProtection="0">
      <alignment horizontal="left" vertical="center" indent="1"/>
    </xf>
    <xf numFmtId="0" fontId="18" fillId="50" borderId="13" applyNumberFormat="0" applyProtection="0">
      <alignment horizontal="left" vertical="center" indent="1"/>
    </xf>
    <xf numFmtId="0" fontId="18" fillId="50" borderId="13" applyNumberFormat="0" applyProtection="0">
      <alignment horizontal="left" vertical="center" indent="1"/>
    </xf>
    <xf numFmtId="0" fontId="18" fillId="51" borderId="13" applyNumberFormat="0" applyProtection="0">
      <alignment horizontal="left" vertical="center" indent="1"/>
    </xf>
    <xf numFmtId="0" fontId="18" fillId="51" borderId="13" applyNumberFormat="0" applyProtection="0">
      <alignment horizontal="left" vertical="center" indent="1"/>
    </xf>
    <xf numFmtId="0" fontId="18" fillId="51" borderId="13" applyNumberFormat="0" applyProtection="0">
      <alignment horizontal="left" vertical="center" indent="1"/>
    </xf>
    <xf numFmtId="0" fontId="18" fillId="51"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4" fontId="25" fillId="52" borderId="13" applyNumberFormat="0" applyProtection="0">
      <alignment vertical="center"/>
    </xf>
    <xf numFmtId="4" fontId="27" fillId="52" borderId="13" applyNumberFormat="0" applyProtection="0">
      <alignment vertical="center"/>
    </xf>
    <xf numFmtId="4" fontId="25" fillId="52" borderId="13" applyNumberFormat="0" applyProtection="0">
      <alignment horizontal="left" vertical="center" indent="1"/>
    </xf>
    <xf numFmtId="4" fontId="25" fillId="52" borderId="13" applyNumberFormat="0" applyProtection="0">
      <alignment horizontal="left" vertical="center" indent="1"/>
    </xf>
    <xf numFmtId="4" fontId="25" fillId="47" borderId="13" applyNumberFormat="0" applyProtection="0">
      <alignment horizontal="right" vertical="center"/>
    </xf>
    <xf numFmtId="4" fontId="27" fillId="47" borderId="13" applyNumberFormat="0" applyProtection="0">
      <alignment horizontal="right" vertical="center"/>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4" fontId="25" fillId="53" borderId="14" applyNumberFormat="0" applyProtection="0">
      <alignment horizontal="left" vertical="center"/>
    </xf>
    <xf numFmtId="4" fontId="25" fillId="53" borderId="14" applyNumberFormat="0" applyProtection="0">
      <alignment horizontal="left" vertical="center"/>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18" fillId="36" borderId="13" applyNumberFormat="0" applyProtection="0">
      <alignment horizontal="left" vertical="center" indent="1"/>
    </xf>
    <xf numFmtId="0" fontId="29" fillId="0" borderId="0"/>
    <xf numFmtId="4" fontId="30" fillId="47" borderId="13" applyNumberFormat="0" applyProtection="0">
      <alignment horizontal="right" vertical="center"/>
    </xf>
    <xf numFmtId="0" fontId="24" fillId="0" borderId="0">
      <alignment vertical="top" wrapText="1"/>
      <protection locked="0"/>
    </xf>
    <xf numFmtId="0" fontId="1" fillId="0" borderId="0"/>
    <xf numFmtId="0" fontId="20" fillId="0" borderId="0"/>
    <xf numFmtId="4" fontId="27" fillId="52" borderId="24" applyNumberFormat="0" applyProtection="0">
      <alignment vertical="center"/>
    </xf>
    <xf numFmtId="4" fontId="25" fillId="37" borderId="30" applyNumberFormat="0" applyProtection="0">
      <alignment horizontal="right" vertical="center"/>
    </xf>
    <xf numFmtId="4" fontId="25" fillId="38" borderId="30" applyNumberFormat="0" applyProtection="0">
      <alignment horizontal="right" vertical="center"/>
    </xf>
    <xf numFmtId="4" fontId="25" fillId="39" borderId="30" applyNumberFormat="0" applyProtection="0">
      <alignment horizontal="right" vertical="center"/>
    </xf>
    <xf numFmtId="44" fontId="36" fillId="0" borderId="0" applyFont="0" applyFill="0" applyBorder="0" applyAlignment="0" applyProtection="0"/>
    <xf numFmtId="4" fontId="25" fillId="52" borderId="24" applyNumberFormat="0" applyProtection="0">
      <alignment horizontal="left" vertical="center" indent="1"/>
    </xf>
    <xf numFmtId="4" fontId="25" fillId="52" borderId="24" applyNumberFormat="0" applyProtection="0">
      <alignment vertical="center"/>
    </xf>
    <xf numFmtId="0" fontId="18" fillId="36" borderId="24" applyNumberFormat="0" applyProtection="0">
      <alignment horizontal="left" vertical="center" indent="1"/>
    </xf>
    <xf numFmtId="0" fontId="18" fillId="36" borderId="24" applyNumberFormat="0" applyProtection="0">
      <alignment horizontal="left" vertical="center" indent="1"/>
    </xf>
    <xf numFmtId="0" fontId="18" fillId="36" borderId="24" applyNumberFormat="0" applyProtection="0">
      <alignment horizontal="left" vertical="center" indent="1"/>
    </xf>
    <xf numFmtId="0" fontId="18" fillId="51" borderId="24" applyNumberFormat="0" applyProtection="0">
      <alignment horizontal="left" vertical="center" indent="1"/>
    </xf>
    <xf numFmtId="0" fontId="18" fillId="51" borderId="24" applyNumberFormat="0" applyProtection="0">
      <alignment horizontal="left" vertical="center" indent="1"/>
    </xf>
    <xf numFmtId="0" fontId="18" fillId="51" borderId="24" applyNumberFormat="0" applyProtection="0">
      <alignment horizontal="left" vertical="center" indent="1"/>
    </xf>
    <xf numFmtId="0" fontId="18" fillId="51" borderId="24" applyNumberFormat="0" applyProtection="0">
      <alignment horizontal="left" vertical="center" indent="1"/>
    </xf>
    <xf numFmtId="0" fontId="18" fillId="50" borderId="24" applyNumberFormat="0" applyProtection="0">
      <alignment horizontal="left" vertical="center" indent="1"/>
    </xf>
    <xf numFmtId="0" fontId="18" fillId="50" borderId="24" applyNumberFormat="0" applyProtection="0">
      <alignment horizontal="left" vertical="center" indent="1"/>
    </xf>
    <xf numFmtId="0" fontId="18" fillId="50" borderId="24" applyNumberFormat="0" applyProtection="0">
      <alignment horizontal="left" vertical="center" indent="1"/>
    </xf>
    <xf numFmtId="0" fontId="18" fillId="49" borderId="24" applyNumberFormat="0" applyProtection="0">
      <alignment horizontal="left" vertical="center" indent="1"/>
    </xf>
    <xf numFmtId="0" fontId="18" fillId="49" borderId="24" applyNumberFormat="0" applyProtection="0">
      <alignment horizontal="left" vertical="center" indent="1"/>
    </xf>
    <xf numFmtId="4" fontId="25" fillId="49" borderId="24" applyNumberFormat="0" applyProtection="0">
      <alignment horizontal="left" vertical="center" indent="1"/>
    </xf>
    <xf numFmtId="0" fontId="37" fillId="0" borderId="0"/>
    <xf numFmtId="4" fontId="25" fillId="49" borderId="24" applyNumberFormat="0" applyProtection="0">
      <alignment horizontal="left" vertical="center" indent="1"/>
    </xf>
    <xf numFmtId="4" fontId="25" fillId="47" borderId="24" applyNumberFormat="0" applyProtection="0">
      <alignment horizontal="left" vertical="center" indent="1"/>
    </xf>
    <xf numFmtId="0" fontId="18" fillId="0" borderId="0"/>
    <xf numFmtId="0" fontId="37" fillId="0" borderId="0"/>
    <xf numFmtId="0" fontId="37" fillId="0" borderId="0"/>
    <xf numFmtId="0" fontId="37" fillId="0" borderId="0"/>
    <xf numFmtId="0" fontId="24" fillId="0" borderId="0">
      <alignment vertical="top" wrapText="1"/>
      <protection locked="0"/>
    </xf>
    <xf numFmtId="4" fontId="25" fillId="43" borderId="24" applyNumberFormat="0" applyProtection="0">
      <alignment horizontal="right" vertical="center"/>
    </xf>
    <xf numFmtId="4" fontId="25" fillId="42" borderId="24" applyNumberFormat="0" applyProtection="0">
      <alignment horizontal="right" vertical="center"/>
    </xf>
    <xf numFmtId="4" fontId="25" fillId="41" borderId="24" applyNumberFormat="0" applyProtection="0">
      <alignment horizontal="right" vertical="center"/>
    </xf>
    <xf numFmtId="4" fontId="25" fillId="40" borderId="24" applyNumberFormat="0" applyProtection="0">
      <alignment horizontal="right" vertical="center"/>
    </xf>
    <xf numFmtId="4" fontId="25" fillId="39" borderId="24" applyNumberFormat="0" applyProtection="0">
      <alignment horizontal="right" vertical="center"/>
    </xf>
    <xf numFmtId="4" fontId="25" fillId="38" borderId="24" applyNumberFormat="0" applyProtection="0">
      <alignment horizontal="right" vertical="center"/>
    </xf>
    <xf numFmtId="4" fontId="25" fillId="37" borderId="24" applyNumberFormat="0" applyProtection="0">
      <alignment horizontal="right" vertical="center"/>
    </xf>
    <xf numFmtId="0" fontId="18" fillId="36" borderId="24" applyNumberFormat="0" applyProtection="0">
      <alignment horizontal="left" vertical="center" indent="1"/>
    </xf>
    <xf numFmtId="44" fontId="23" fillId="0" borderId="0" applyFont="0" applyFill="0" applyBorder="0" applyAlignment="0" applyProtection="0"/>
    <xf numFmtId="0" fontId="18" fillId="36" borderId="24" applyNumberFormat="0" applyProtection="0">
      <alignment horizontal="left" vertical="center" indent="1"/>
    </xf>
    <xf numFmtId="0" fontId="18" fillId="36" borderId="24" applyNumberFormat="0" applyProtection="0">
      <alignment horizontal="left" vertical="center" indent="1"/>
    </xf>
    <xf numFmtId="0" fontId="18" fillId="36" borderId="30" applyNumberFormat="0" applyProtection="0">
      <alignment horizontal="left" vertical="center" indent="1"/>
    </xf>
    <xf numFmtId="4" fontId="25" fillId="45" borderId="45" applyNumberFormat="0" applyProtection="0">
      <alignment horizontal="right" vertical="center"/>
    </xf>
    <xf numFmtId="0" fontId="18" fillId="36" borderId="30" applyNumberFormat="0" applyProtection="0">
      <alignment horizontal="left" vertical="center" indent="1"/>
    </xf>
    <xf numFmtId="0" fontId="18" fillId="36" borderId="42" applyNumberFormat="0" applyProtection="0">
      <alignment horizontal="left" vertical="center" indent="1"/>
    </xf>
    <xf numFmtId="4" fontId="25" fillId="49" borderId="37" applyNumberFormat="0" applyProtection="0">
      <alignment horizontal="left" vertical="center" indent="1"/>
    </xf>
    <xf numFmtId="4" fontId="25" fillId="53" borderId="31" applyNumberFormat="0" applyProtection="0">
      <alignment horizontal="left" vertical="center"/>
    </xf>
    <xf numFmtId="4" fontId="25" fillId="42" borderId="30" applyNumberFormat="0" applyProtection="0">
      <alignment horizontal="right" vertical="center"/>
    </xf>
    <xf numFmtId="4" fontId="25" fillId="47" borderId="30" applyNumberFormat="0" applyProtection="0">
      <alignment horizontal="right" vertical="center"/>
    </xf>
    <xf numFmtId="4" fontId="25" fillId="34" borderId="30" applyNumberFormat="0" applyProtection="0">
      <alignment vertical="center"/>
    </xf>
    <xf numFmtId="4" fontId="27" fillId="47" borderId="30" applyNumberFormat="0" applyProtection="0">
      <alignment horizontal="right" vertical="center"/>
    </xf>
    <xf numFmtId="0" fontId="18" fillId="36" borderId="30" applyNumberFormat="0" applyProtection="0">
      <alignment horizontal="left" vertical="center" indent="1"/>
    </xf>
    <xf numFmtId="44" fontId="18" fillId="0" borderId="0" applyFont="0" applyFill="0" applyBorder="0" applyAlignment="0" applyProtection="0"/>
    <xf numFmtId="4" fontId="25" fillId="41" borderId="30" applyNumberFormat="0" applyProtection="0">
      <alignment horizontal="right" vertical="center"/>
    </xf>
    <xf numFmtId="0" fontId="18" fillId="36" borderId="24" applyNumberFormat="0" applyProtection="0">
      <alignment horizontal="left" vertical="center" indent="1"/>
    </xf>
    <xf numFmtId="0" fontId="18" fillId="36" borderId="24" applyNumberFormat="0" applyProtection="0">
      <alignment horizontal="left" vertical="center" indent="1"/>
    </xf>
    <xf numFmtId="0" fontId="18" fillId="36" borderId="24" applyNumberFormat="0" applyProtection="0">
      <alignment horizontal="left" vertical="center" indent="1"/>
    </xf>
    <xf numFmtId="4" fontId="27" fillId="47" borderId="24" applyNumberFormat="0" applyProtection="0">
      <alignment horizontal="right" vertical="center"/>
    </xf>
    <xf numFmtId="4" fontId="25" fillId="47" borderId="24" applyNumberFormat="0" applyProtection="0">
      <alignment horizontal="right" vertical="center"/>
    </xf>
    <xf numFmtId="4" fontId="25" fillId="52" borderId="24" applyNumberFormat="0" applyProtection="0">
      <alignment horizontal="left" vertical="center" indent="1"/>
    </xf>
    <xf numFmtId="4" fontId="25" fillId="47" borderId="24" applyNumberFormat="0" applyProtection="0">
      <alignment horizontal="left" vertical="center" indent="1"/>
    </xf>
    <xf numFmtId="4" fontId="26" fillId="46" borderId="24" applyNumberFormat="0" applyProtection="0">
      <alignment horizontal="left" vertical="center" indent="1"/>
    </xf>
    <xf numFmtId="4" fontId="25" fillId="45" borderId="24" applyNumberFormat="0" applyProtection="0">
      <alignment horizontal="right" vertical="center"/>
    </xf>
    <xf numFmtId="4" fontId="25" fillId="44" borderId="24" applyNumberFormat="0" applyProtection="0">
      <alignment horizontal="right" vertical="center"/>
    </xf>
    <xf numFmtId="4" fontId="25" fillId="34" borderId="16" applyNumberFormat="0" applyProtection="0">
      <alignment vertical="center"/>
    </xf>
    <xf numFmtId="4" fontId="26" fillId="35" borderId="17" applyNumberFormat="0" applyProtection="0">
      <alignment vertical="center"/>
    </xf>
    <xf numFmtId="4" fontId="26" fillId="35" borderId="17" applyNumberFormat="0" applyProtection="0">
      <alignment vertical="center"/>
    </xf>
    <xf numFmtId="4" fontId="27" fillId="34" borderId="16" applyNumberFormat="0" applyProtection="0">
      <alignment vertical="center"/>
    </xf>
    <xf numFmtId="4" fontId="25" fillId="34" borderId="16" applyNumberFormat="0" applyProtection="0">
      <alignment horizontal="left" vertical="center" indent="1"/>
    </xf>
    <xf numFmtId="4" fontId="25" fillId="34"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4" fontId="25" fillId="37" borderId="16" applyNumberFormat="0" applyProtection="0">
      <alignment horizontal="right" vertical="center"/>
    </xf>
    <xf numFmtId="4" fontId="25" fillId="38" borderId="16" applyNumberFormat="0" applyProtection="0">
      <alignment horizontal="right" vertical="center"/>
    </xf>
    <xf numFmtId="4" fontId="25" fillId="39" borderId="16" applyNumberFormat="0" applyProtection="0">
      <alignment horizontal="right" vertical="center"/>
    </xf>
    <xf numFmtId="4" fontId="25" fillId="40" borderId="16" applyNumberFormat="0" applyProtection="0">
      <alignment horizontal="right" vertical="center"/>
    </xf>
    <xf numFmtId="4" fontId="25" fillId="41" borderId="16" applyNumberFormat="0" applyProtection="0">
      <alignment horizontal="right" vertical="center"/>
    </xf>
    <xf numFmtId="4" fontId="25" fillId="42" borderId="16" applyNumberFormat="0" applyProtection="0">
      <alignment horizontal="right" vertical="center"/>
    </xf>
    <xf numFmtId="4" fontId="25" fillId="43" borderId="16" applyNumberFormat="0" applyProtection="0">
      <alignment horizontal="right" vertical="center"/>
    </xf>
    <xf numFmtId="4" fontId="25" fillId="44" borderId="16" applyNumberFormat="0" applyProtection="0">
      <alignment horizontal="right" vertical="center"/>
    </xf>
    <xf numFmtId="4" fontId="25" fillId="45" borderId="16" applyNumberFormat="0" applyProtection="0">
      <alignment horizontal="right" vertical="center"/>
    </xf>
    <xf numFmtId="4" fontId="26" fillId="46" borderId="16" applyNumberFormat="0" applyProtection="0">
      <alignment horizontal="left" vertical="center" indent="1"/>
    </xf>
    <xf numFmtId="4" fontId="25" fillId="47" borderId="18" applyNumberFormat="0" applyProtection="0">
      <alignment horizontal="left" vertical="center" indent="1"/>
    </xf>
    <xf numFmtId="4" fontId="25" fillId="47" borderId="18" applyNumberFormat="0" applyProtection="0">
      <alignment horizontal="left" vertical="center" indent="1"/>
    </xf>
    <xf numFmtId="4" fontId="25" fillId="47" borderId="18" applyNumberFormat="0" applyProtection="0">
      <alignment horizontal="left" vertical="center" indent="1"/>
    </xf>
    <xf numFmtId="4" fontId="25" fillId="47" borderId="18"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4" fontId="25" fillId="47" borderId="16" applyNumberFormat="0" applyProtection="0">
      <alignment horizontal="left" vertical="center" indent="1"/>
    </xf>
    <xf numFmtId="4" fontId="25" fillId="47" borderId="16" applyNumberFormat="0" applyProtection="0">
      <alignment horizontal="left" vertical="center" indent="1"/>
    </xf>
    <xf numFmtId="4" fontId="25" fillId="49" borderId="16" applyNumberFormat="0" applyProtection="0">
      <alignment horizontal="left" vertical="center" indent="1"/>
    </xf>
    <xf numFmtId="4" fontId="25" fillId="49" borderId="16" applyNumberFormat="0" applyProtection="0">
      <alignment horizontal="left" vertical="center" indent="1"/>
    </xf>
    <xf numFmtId="0" fontId="18" fillId="49" borderId="16" applyNumberFormat="0" applyProtection="0">
      <alignment horizontal="left" vertical="center" indent="1"/>
    </xf>
    <xf numFmtId="0" fontId="18" fillId="49" borderId="16" applyNumberFormat="0" applyProtection="0">
      <alignment horizontal="left" vertical="center" indent="1"/>
    </xf>
    <xf numFmtId="0" fontId="18" fillId="49" borderId="16" applyNumberFormat="0" applyProtection="0">
      <alignment horizontal="left" vertical="center" indent="1"/>
    </xf>
    <xf numFmtId="0" fontId="18" fillId="49" borderId="16" applyNumberFormat="0" applyProtection="0">
      <alignment horizontal="left" vertical="center" indent="1"/>
    </xf>
    <xf numFmtId="0" fontId="18" fillId="50" borderId="16" applyNumberFormat="0" applyProtection="0">
      <alignment horizontal="left" vertical="center" indent="1"/>
    </xf>
    <xf numFmtId="0" fontId="18" fillId="50" borderId="16" applyNumberFormat="0" applyProtection="0">
      <alignment horizontal="left" vertical="center" indent="1"/>
    </xf>
    <xf numFmtId="0" fontId="18" fillId="50" borderId="16" applyNumberFormat="0" applyProtection="0">
      <alignment horizontal="left" vertical="center" indent="1"/>
    </xf>
    <xf numFmtId="0" fontId="18" fillId="50" borderId="16" applyNumberFormat="0" applyProtection="0">
      <alignment horizontal="left" vertical="center" indent="1"/>
    </xf>
    <xf numFmtId="0" fontId="18" fillId="51" borderId="16" applyNumberFormat="0" applyProtection="0">
      <alignment horizontal="left" vertical="center" indent="1"/>
    </xf>
    <xf numFmtId="0" fontId="18" fillId="51" borderId="16" applyNumberFormat="0" applyProtection="0">
      <alignment horizontal="left" vertical="center" indent="1"/>
    </xf>
    <xf numFmtId="0" fontId="18" fillId="51" borderId="16" applyNumberFormat="0" applyProtection="0">
      <alignment horizontal="left" vertical="center" indent="1"/>
    </xf>
    <xf numFmtId="0" fontId="18" fillId="51"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4" fontId="25" fillId="52" borderId="16" applyNumberFormat="0" applyProtection="0">
      <alignment vertical="center"/>
    </xf>
    <xf numFmtId="4" fontId="27" fillId="52" borderId="16" applyNumberFormat="0" applyProtection="0">
      <alignment vertical="center"/>
    </xf>
    <xf numFmtId="4" fontId="25" fillId="52" borderId="16" applyNumberFormat="0" applyProtection="0">
      <alignment horizontal="left" vertical="center" indent="1"/>
    </xf>
    <xf numFmtId="4" fontId="25" fillId="52" borderId="16" applyNumberFormat="0" applyProtection="0">
      <alignment horizontal="left" vertical="center" indent="1"/>
    </xf>
    <xf numFmtId="4" fontId="25" fillId="47" borderId="16" applyNumberFormat="0" applyProtection="0">
      <alignment horizontal="right" vertical="center"/>
    </xf>
    <xf numFmtId="4" fontId="27" fillId="47" borderId="16" applyNumberFormat="0" applyProtection="0">
      <alignment horizontal="right" vertical="center"/>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4" fontId="25" fillId="53" borderId="17" applyNumberFormat="0" applyProtection="0">
      <alignment horizontal="left" vertical="center"/>
    </xf>
    <xf numFmtId="4" fontId="25" fillId="53" borderId="17" applyNumberFormat="0" applyProtection="0">
      <alignment horizontal="left" vertical="center"/>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0" fontId="18" fillId="36" borderId="16" applyNumberFormat="0" applyProtection="0">
      <alignment horizontal="left" vertical="center" indent="1"/>
    </xf>
    <xf numFmtId="4" fontId="30" fillId="47" borderId="16" applyNumberFormat="0" applyProtection="0">
      <alignment horizontal="right" vertical="center"/>
    </xf>
    <xf numFmtId="0" fontId="18" fillId="36" borderId="24" applyNumberFormat="0" applyProtection="0">
      <alignment horizontal="left" vertical="center" indent="1"/>
    </xf>
    <xf numFmtId="0" fontId="18" fillId="36" borderId="24" applyNumberFormat="0" applyProtection="0">
      <alignment horizontal="left" vertical="center" indent="1"/>
    </xf>
    <xf numFmtId="0" fontId="18" fillId="36" borderId="24" applyNumberFormat="0" applyProtection="0">
      <alignment horizontal="left" vertical="center" indent="1"/>
    </xf>
    <xf numFmtId="0" fontId="18" fillId="36" borderId="24" applyNumberFormat="0" applyProtection="0">
      <alignment horizontal="left" vertical="center" indent="1"/>
    </xf>
    <xf numFmtId="0" fontId="18" fillId="36" borderId="37" applyNumberFormat="0" applyProtection="0">
      <alignment horizontal="left" vertical="center" indent="1"/>
    </xf>
    <xf numFmtId="4" fontId="25" fillId="42" borderId="42" applyNumberFormat="0" applyProtection="0">
      <alignment horizontal="right" vertical="center"/>
    </xf>
    <xf numFmtId="4" fontId="25" fillId="40" borderId="45" applyNumberFormat="0" applyProtection="0">
      <alignment horizontal="right" vertical="center"/>
    </xf>
    <xf numFmtId="0" fontId="18" fillId="51" borderId="37" applyNumberFormat="0" applyProtection="0">
      <alignment horizontal="left" vertical="center" indent="1"/>
    </xf>
    <xf numFmtId="0" fontId="18" fillId="36" borderId="37" applyNumberFormat="0" applyProtection="0">
      <alignment horizontal="left" vertical="center" indent="1"/>
    </xf>
    <xf numFmtId="4" fontId="25" fillId="40" borderId="37" applyNumberFormat="0" applyProtection="0">
      <alignment horizontal="right" vertical="center"/>
    </xf>
    <xf numFmtId="4" fontId="25" fillId="44" borderId="37" applyNumberFormat="0" applyProtection="0">
      <alignment horizontal="right" vertical="center"/>
    </xf>
    <xf numFmtId="0" fontId="18" fillId="36" borderId="37" applyNumberFormat="0" applyProtection="0">
      <alignment horizontal="left" vertical="center" indent="1"/>
    </xf>
    <xf numFmtId="0" fontId="18" fillId="36" borderId="37" applyNumberFormat="0" applyProtection="0">
      <alignment horizontal="left" vertical="center" indent="1"/>
    </xf>
    <xf numFmtId="0" fontId="18" fillId="50" borderId="37" applyNumberFormat="0" applyProtection="0">
      <alignment horizontal="left" vertical="center" indent="1"/>
    </xf>
    <xf numFmtId="4" fontId="27" fillId="47" borderId="37" applyNumberFormat="0" applyProtection="0">
      <alignment horizontal="right" vertical="center"/>
    </xf>
    <xf numFmtId="4" fontId="25" fillId="47" borderId="37" applyNumberFormat="0" applyProtection="0">
      <alignment horizontal="right" vertical="center"/>
    </xf>
    <xf numFmtId="4" fontId="25" fillId="52" borderId="37" applyNumberFormat="0" applyProtection="0">
      <alignment horizontal="left" vertical="center" indent="1"/>
    </xf>
    <xf numFmtId="4" fontId="25" fillId="52" borderId="37" applyNumberFormat="0" applyProtection="0">
      <alignment horizontal="left" vertical="center" indent="1"/>
    </xf>
    <xf numFmtId="4" fontId="27" fillId="52" borderId="37" applyNumberFormat="0" applyProtection="0">
      <alignment vertical="center"/>
    </xf>
    <xf numFmtId="4" fontId="25" fillId="52" borderId="37" applyNumberFormat="0" applyProtection="0">
      <alignment vertical="center"/>
    </xf>
    <xf numFmtId="0" fontId="18" fillId="49" borderId="37" applyNumberFormat="0" applyProtection="0">
      <alignment horizontal="left" vertical="center" indent="1"/>
    </xf>
    <xf numFmtId="0" fontId="18" fillId="36" borderId="37" applyNumberFormat="0" applyProtection="0">
      <alignment horizontal="left" vertical="center" indent="1"/>
    </xf>
    <xf numFmtId="0" fontId="18" fillId="36" borderId="37" applyNumberFormat="0" applyProtection="0">
      <alignment horizontal="left" vertical="center" indent="1"/>
    </xf>
    <xf numFmtId="0" fontId="18" fillId="36" borderId="45" applyNumberFormat="0" applyProtection="0">
      <alignment horizontal="left" vertical="center" indent="1"/>
    </xf>
    <xf numFmtId="4" fontId="25" fillId="47" borderId="21" applyNumberFormat="0" applyProtection="0">
      <alignment horizontal="left" vertical="center" indent="1"/>
    </xf>
    <xf numFmtId="4" fontId="25" fillId="47" borderId="21" applyNumberFormat="0" applyProtection="0">
      <alignment horizontal="left" vertical="center" indent="1"/>
    </xf>
    <xf numFmtId="4" fontId="25" fillId="47" borderId="39" applyNumberFormat="0" applyProtection="0">
      <alignment horizontal="left" vertical="center" indent="1"/>
    </xf>
    <xf numFmtId="0" fontId="18" fillId="36" borderId="42" applyNumberFormat="0" applyProtection="0">
      <alignment horizontal="left" vertical="center" indent="1"/>
    </xf>
    <xf numFmtId="4" fontId="25" fillId="34" borderId="45" applyNumberFormat="0" applyProtection="0">
      <alignment horizontal="left" vertical="center" indent="1"/>
    </xf>
    <xf numFmtId="4" fontId="25" fillId="40" borderId="60" applyNumberFormat="0" applyProtection="0">
      <alignment horizontal="right" vertical="center"/>
    </xf>
    <xf numFmtId="4" fontId="25" fillId="39" borderId="45" applyNumberFormat="0" applyProtection="0">
      <alignment horizontal="right" vertical="center"/>
    </xf>
    <xf numFmtId="0" fontId="18" fillId="36" borderId="42" applyNumberFormat="0" applyProtection="0">
      <alignment horizontal="left" vertical="center" indent="1"/>
    </xf>
    <xf numFmtId="4" fontId="25" fillId="44" borderId="30" applyNumberFormat="0" applyProtection="0">
      <alignment horizontal="right" vertical="center"/>
    </xf>
    <xf numFmtId="4" fontId="25" fillId="45" borderId="30" applyNumberFormat="0" applyProtection="0">
      <alignment horizontal="right" vertical="center"/>
    </xf>
    <xf numFmtId="4" fontId="26" fillId="46" borderId="30" applyNumberFormat="0" applyProtection="0">
      <alignment horizontal="left" vertical="center" indent="1"/>
    </xf>
    <xf numFmtId="4" fontId="25" fillId="47" borderId="32" applyNumberFormat="0" applyProtection="0">
      <alignment horizontal="left" vertical="center" indent="1"/>
    </xf>
    <xf numFmtId="4" fontId="25" fillId="47" borderId="32" applyNumberFormat="0" applyProtection="0">
      <alignment horizontal="left" vertical="center" indent="1"/>
    </xf>
    <xf numFmtId="4" fontId="25" fillId="53" borderId="43" applyNumberFormat="0" applyProtection="0">
      <alignment horizontal="left" vertical="center"/>
    </xf>
    <xf numFmtId="0" fontId="18" fillId="36" borderId="30" applyNumberFormat="0" applyProtection="0">
      <alignment horizontal="left" vertical="center" indent="1"/>
    </xf>
    <xf numFmtId="0" fontId="18" fillId="49" borderId="30" applyNumberFormat="0" applyProtection="0">
      <alignment horizontal="left" vertical="center" indent="1"/>
    </xf>
    <xf numFmtId="0" fontId="18" fillId="50" borderId="30" applyNumberFormat="0" applyProtection="0">
      <alignment horizontal="left" vertical="center" indent="1"/>
    </xf>
    <xf numFmtId="0" fontId="18" fillId="50" borderId="30" applyNumberFormat="0" applyProtection="0">
      <alignment horizontal="left" vertical="center" indent="1"/>
    </xf>
    <xf numFmtId="0" fontId="18" fillId="51"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4" fontId="25" fillId="52" borderId="30" applyNumberFormat="0" applyProtection="0">
      <alignment vertical="center"/>
    </xf>
    <xf numFmtId="4" fontId="27" fillId="52" borderId="30" applyNumberFormat="0" applyProtection="0">
      <alignment vertical="center"/>
    </xf>
    <xf numFmtId="4" fontId="25" fillId="52" borderId="30" applyNumberFormat="0" applyProtection="0">
      <alignment horizontal="left" vertical="center" indent="1"/>
    </xf>
    <xf numFmtId="0" fontId="18" fillId="36" borderId="30" applyNumberFormat="0" applyProtection="0">
      <alignment horizontal="left" vertical="center" indent="1"/>
    </xf>
    <xf numFmtId="4" fontId="30" fillId="47" borderId="24" applyNumberFormat="0" applyProtection="0">
      <alignment horizontal="right" vertical="center"/>
    </xf>
    <xf numFmtId="0" fontId="18" fillId="36" borderId="24" applyNumberFormat="0" applyProtection="0">
      <alignment horizontal="left" vertical="center" indent="1"/>
    </xf>
    <xf numFmtId="0" fontId="18" fillId="36" borderId="24" applyNumberFormat="0" applyProtection="0">
      <alignment horizontal="left" vertical="center" indent="1"/>
    </xf>
    <xf numFmtId="0" fontId="18" fillId="36" borderId="30" applyNumberFormat="0" applyProtection="0">
      <alignment horizontal="left" vertical="center" indent="1"/>
    </xf>
    <xf numFmtId="0" fontId="18" fillId="36" borderId="24" applyNumberFormat="0" applyProtection="0">
      <alignment horizontal="left" vertical="center" indent="1"/>
    </xf>
    <xf numFmtId="0" fontId="18" fillId="36" borderId="24" applyNumberFormat="0" applyProtection="0">
      <alignment horizontal="left" vertical="center" indent="1"/>
    </xf>
    <xf numFmtId="4" fontId="25" fillId="34" borderId="24" applyNumberFormat="0" applyProtection="0">
      <alignment vertical="center"/>
    </xf>
    <xf numFmtId="0" fontId="18" fillId="36" borderId="24" applyNumberFormat="0" applyProtection="0">
      <alignment horizontal="left" vertical="center" indent="1"/>
    </xf>
    <xf numFmtId="4" fontId="25" fillId="40" borderId="30" applyNumberFormat="0" applyProtection="0">
      <alignment horizontal="right" vertical="center"/>
    </xf>
    <xf numFmtId="4" fontId="25" fillId="52" borderId="30" applyNumberFormat="0" applyProtection="0">
      <alignment horizontal="left" vertical="center" indent="1"/>
    </xf>
    <xf numFmtId="4" fontId="26" fillId="35" borderId="46" applyNumberFormat="0" applyProtection="0">
      <alignment vertical="center"/>
    </xf>
    <xf numFmtId="0" fontId="18" fillId="36" borderId="37" applyNumberFormat="0" applyProtection="0">
      <alignment horizontal="left" vertical="center" indent="1"/>
    </xf>
    <xf numFmtId="4" fontId="25" fillId="44" borderId="45" applyNumberFormat="0" applyProtection="0">
      <alignment horizontal="right" vertical="center"/>
    </xf>
    <xf numFmtId="0" fontId="18" fillId="36" borderId="30" applyNumberFormat="0" applyProtection="0">
      <alignment horizontal="left" vertical="center" indent="1"/>
    </xf>
    <xf numFmtId="0" fontId="18" fillId="36" borderId="30" applyNumberFormat="0" applyProtection="0">
      <alignment horizontal="left" vertical="center" indent="1"/>
    </xf>
    <xf numFmtId="4" fontId="25" fillId="53" borderId="40" applyNumberFormat="0" applyProtection="0">
      <alignment horizontal="left" vertical="center"/>
    </xf>
    <xf numFmtId="0" fontId="18" fillId="51" borderId="45" applyNumberFormat="0" applyProtection="0">
      <alignment horizontal="left" vertical="center" indent="1"/>
    </xf>
    <xf numFmtId="0" fontId="18" fillId="36" borderId="42" applyNumberFormat="0" applyProtection="0">
      <alignment horizontal="left" vertical="center" indent="1"/>
    </xf>
    <xf numFmtId="0" fontId="18" fillId="36" borderId="30" applyNumberFormat="0" applyProtection="0">
      <alignment horizontal="left" vertical="center" indent="1"/>
    </xf>
    <xf numFmtId="0" fontId="18" fillId="36" borderId="37" applyNumberFormat="0" applyProtection="0">
      <alignment horizontal="left" vertical="center" indent="1"/>
    </xf>
    <xf numFmtId="4" fontId="30" fillId="47" borderId="30" applyNumberFormat="0" applyProtection="0">
      <alignment horizontal="right" vertical="center"/>
    </xf>
    <xf numFmtId="0" fontId="18" fillId="49" borderId="30" applyNumberFormat="0" applyProtection="0">
      <alignment horizontal="left" vertical="center" indent="1"/>
    </xf>
    <xf numFmtId="4" fontId="25" fillId="42" borderId="37" applyNumberFormat="0" applyProtection="0">
      <alignment horizontal="right" vertical="center"/>
    </xf>
    <xf numFmtId="0" fontId="18" fillId="49" borderId="42" applyNumberFormat="0" applyProtection="0">
      <alignment horizontal="left" vertical="center" indent="1"/>
    </xf>
    <xf numFmtId="0" fontId="18" fillId="36" borderId="30" applyNumberFormat="0" applyProtection="0">
      <alignment horizontal="left" vertical="center" indent="1"/>
    </xf>
    <xf numFmtId="4" fontId="25" fillId="34" borderId="55" applyNumberFormat="0" applyProtection="0">
      <alignment vertical="center"/>
    </xf>
    <xf numFmtId="0" fontId="18" fillId="36" borderId="45" applyNumberFormat="0" applyProtection="0">
      <alignment horizontal="left" vertical="center" indent="1"/>
    </xf>
    <xf numFmtId="0" fontId="18" fillId="36" borderId="42"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4" fontId="25" fillId="47" borderId="42" applyNumberFormat="0" applyProtection="0">
      <alignment horizontal="right" vertical="center"/>
    </xf>
    <xf numFmtId="4" fontId="25" fillId="47" borderId="35" applyNumberFormat="0" applyProtection="0">
      <alignment horizontal="left" vertical="center" indent="1"/>
    </xf>
    <xf numFmtId="0" fontId="18" fillId="36" borderId="42" applyNumberFormat="0" applyProtection="0">
      <alignment horizontal="left" vertical="center" indent="1"/>
    </xf>
    <xf numFmtId="0" fontId="18" fillId="49" borderId="24" applyNumberFormat="0" applyProtection="0">
      <alignment horizontal="left" vertical="center" indent="1"/>
    </xf>
    <xf numFmtId="0" fontId="18" fillId="36" borderId="24" applyNumberFormat="0" applyProtection="0">
      <alignment horizontal="left" vertical="center" indent="1"/>
    </xf>
    <xf numFmtId="0" fontId="18" fillId="36" borderId="24" applyNumberFormat="0" applyProtection="0">
      <alignment horizontal="left" vertical="center" indent="1"/>
    </xf>
    <xf numFmtId="0" fontId="18" fillId="36" borderId="24" applyNumberFormat="0" applyProtection="0">
      <alignment horizontal="left" vertical="center" indent="1"/>
    </xf>
    <xf numFmtId="0" fontId="18" fillId="36" borderId="37" applyNumberFormat="0" applyProtection="0">
      <alignment horizontal="left" vertical="center" indent="1"/>
    </xf>
    <xf numFmtId="4" fontId="25" fillId="49" borderId="42" applyNumberFormat="0" applyProtection="0">
      <alignment horizontal="left" vertical="center" indent="1"/>
    </xf>
    <xf numFmtId="4" fontId="25" fillId="47" borderId="39" applyNumberFormat="0" applyProtection="0">
      <alignment horizontal="left" vertical="center" indent="1"/>
    </xf>
    <xf numFmtId="0" fontId="18" fillId="36" borderId="42" applyNumberFormat="0" applyProtection="0">
      <alignment horizontal="left" vertical="center" indent="1"/>
    </xf>
    <xf numFmtId="0" fontId="18" fillId="50" borderId="45" applyNumberFormat="0" applyProtection="0">
      <alignment horizontal="left" vertical="center" indent="1"/>
    </xf>
    <xf numFmtId="0" fontId="18" fillId="50" borderId="55" applyNumberFormat="0" applyProtection="0">
      <alignment horizontal="left" vertical="center" indent="1"/>
    </xf>
    <xf numFmtId="4" fontId="25" fillId="38" borderId="45" applyNumberFormat="0" applyProtection="0">
      <alignment horizontal="right" vertical="center"/>
    </xf>
    <xf numFmtId="4" fontId="25" fillId="34" borderId="24" applyNumberFormat="0" applyProtection="0">
      <alignment horizontal="left" vertical="center" indent="1"/>
    </xf>
    <xf numFmtId="0" fontId="18" fillId="36" borderId="30" applyNumberFormat="0" applyProtection="0">
      <alignment horizontal="left" vertical="center" indent="1"/>
    </xf>
    <xf numFmtId="0" fontId="18" fillId="36" borderId="37" applyNumberFormat="0" applyProtection="0">
      <alignment horizontal="left" vertical="center" indent="1"/>
    </xf>
    <xf numFmtId="4" fontId="25" fillId="53" borderId="28" applyNumberFormat="0" applyProtection="0">
      <alignment horizontal="left" vertical="center"/>
    </xf>
    <xf numFmtId="4" fontId="25" fillId="47" borderId="26" applyNumberFormat="0" applyProtection="0">
      <alignment horizontal="left" vertical="center" indent="1"/>
    </xf>
    <xf numFmtId="0" fontId="18" fillId="36" borderId="37" applyNumberFormat="0" applyProtection="0">
      <alignment horizontal="left" vertical="center" indent="1"/>
    </xf>
    <xf numFmtId="4" fontId="25" fillId="43" borderId="30" applyNumberFormat="0" applyProtection="0">
      <alignment horizontal="right" vertical="center"/>
    </xf>
    <xf numFmtId="4" fontId="25" fillId="49" borderId="37" applyNumberFormat="0" applyProtection="0">
      <alignment horizontal="left" vertical="center" indent="1"/>
    </xf>
    <xf numFmtId="4" fontId="25" fillId="40" borderId="42" applyNumberFormat="0" applyProtection="0">
      <alignment horizontal="right" vertical="center"/>
    </xf>
    <xf numFmtId="0" fontId="18" fillId="50" borderId="37" applyNumberFormat="0" applyProtection="0">
      <alignment horizontal="left" vertical="center" indent="1"/>
    </xf>
    <xf numFmtId="4" fontId="25" fillId="45" borderId="37" applyNumberFormat="0" applyProtection="0">
      <alignment horizontal="right" vertical="center"/>
    </xf>
    <xf numFmtId="0" fontId="18" fillId="36" borderId="45" applyNumberFormat="0" applyProtection="0">
      <alignment horizontal="left" vertical="center" indent="1"/>
    </xf>
    <xf numFmtId="4" fontId="25" fillId="34" borderId="30" applyNumberFormat="0" applyProtection="0">
      <alignment horizontal="left" vertical="center" indent="1"/>
    </xf>
    <xf numFmtId="4" fontId="25" fillId="34" borderId="30" applyNumberFormat="0" applyProtection="0">
      <alignment horizontal="left" vertical="center" indent="1"/>
    </xf>
    <xf numFmtId="0" fontId="18" fillId="51" borderId="37" applyNumberFormat="0" applyProtection="0">
      <alignment horizontal="left" vertical="center" indent="1"/>
    </xf>
    <xf numFmtId="4" fontId="30" fillId="47" borderId="42" applyNumberFormat="0" applyProtection="0">
      <alignment horizontal="right" vertical="center"/>
    </xf>
    <xf numFmtId="4" fontId="26" fillId="35" borderId="25" applyNumberFormat="0" applyProtection="0">
      <alignment vertical="center"/>
    </xf>
    <xf numFmtId="4" fontId="25" fillId="44" borderId="42" applyNumberFormat="0" applyProtection="0">
      <alignment horizontal="right" vertical="center"/>
    </xf>
    <xf numFmtId="0" fontId="18" fillId="36" borderId="37" applyNumberFormat="0" applyProtection="0">
      <alignment horizontal="left" vertical="center" indent="1"/>
    </xf>
    <xf numFmtId="4" fontId="25" fillId="49" borderId="42" applyNumberFormat="0" applyProtection="0">
      <alignment horizontal="left" vertical="center" indent="1"/>
    </xf>
    <xf numFmtId="0" fontId="18" fillId="49" borderId="37" applyNumberFormat="0" applyProtection="0">
      <alignment horizontal="left" vertical="center" indent="1"/>
    </xf>
    <xf numFmtId="0" fontId="18" fillId="36" borderId="30" applyNumberFormat="0" applyProtection="0">
      <alignment horizontal="left" vertical="center" indent="1"/>
    </xf>
    <xf numFmtId="0" fontId="18" fillId="36" borderId="37" applyNumberFormat="0" applyProtection="0">
      <alignment horizontal="left" vertical="center" indent="1"/>
    </xf>
    <xf numFmtId="0" fontId="18" fillId="36" borderId="30" applyNumberFormat="0" applyProtection="0">
      <alignment horizontal="left" vertical="center" indent="1"/>
    </xf>
    <xf numFmtId="44" fontId="20" fillId="0" borderId="0" applyFont="0" applyFill="0" applyBorder="0" applyAlignment="0" applyProtection="0"/>
    <xf numFmtId="0" fontId="18" fillId="50" borderId="24" applyNumberFormat="0" applyProtection="0">
      <alignment horizontal="left" vertical="center" indent="1"/>
    </xf>
    <xf numFmtId="0" fontId="18" fillId="36" borderId="24" applyNumberFormat="0" applyProtection="0">
      <alignment horizontal="left" vertical="center" indent="1"/>
    </xf>
    <xf numFmtId="0" fontId="18" fillId="36" borderId="37" applyNumberFormat="0" applyProtection="0">
      <alignment horizontal="left" vertical="center" indent="1"/>
    </xf>
    <xf numFmtId="4" fontId="26" fillId="35" borderId="22" applyNumberFormat="0" applyProtection="0">
      <alignment vertical="center"/>
    </xf>
    <xf numFmtId="4" fontId="25" fillId="47" borderId="23" applyNumberFormat="0" applyProtection="0">
      <alignment horizontal="left" vertical="center" indent="1"/>
    </xf>
    <xf numFmtId="4" fontId="25" fillId="47" borderId="23" applyNumberFormat="0" applyProtection="0">
      <alignment horizontal="left" vertical="center" indent="1"/>
    </xf>
    <xf numFmtId="4" fontId="25" fillId="53" borderId="22" applyNumberFormat="0" applyProtection="0">
      <alignment horizontal="left" vertical="center"/>
    </xf>
    <xf numFmtId="0" fontId="18" fillId="49" borderId="24" applyNumberFormat="0" applyProtection="0">
      <alignment horizontal="left" vertical="center" indent="1"/>
    </xf>
    <xf numFmtId="0" fontId="18" fillId="36" borderId="24" applyNumberFormat="0" applyProtection="0">
      <alignment horizontal="left" vertical="center" indent="1"/>
    </xf>
    <xf numFmtId="0" fontId="18" fillId="36" borderId="24" applyNumberFormat="0" applyProtection="0">
      <alignment horizontal="left" vertical="center" indent="1"/>
    </xf>
    <xf numFmtId="4" fontId="25" fillId="34" borderId="24" applyNumberFormat="0" applyProtection="0">
      <alignment horizontal="left" vertical="center" indent="1"/>
    </xf>
    <xf numFmtId="0" fontId="18" fillId="36" borderId="42" applyNumberFormat="0" applyProtection="0">
      <alignment horizontal="left" vertical="center" indent="1"/>
    </xf>
    <xf numFmtId="4" fontId="25" fillId="38" borderId="37" applyNumberFormat="0" applyProtection="0">
      <alignment horizontal="right" vertical="center"/>
    </xf>
    <xf numFmtId="4" fontId="25" fillId="43" borderId="37" applyNumberFormat="0" applyProtection="0">
      <alignment horizontal="right" vertical="center"/>
    </xf>
    <xf numFmtId="4" fontId="25" fillId="53" borderId="25" applyNumberFormat="0" applyProtection="0">
      <alignment horizontal="left" vertical="center"/>
    </xf>
    <xf numFmtId="0" fontId="18" fillId="49" borderId="37" applyNumberFormat="0" applyProtection="0">
      <alignment horizontal="left" vertical="center" indent="1"/>
    </xf>
    <xf numFmtId="4" fontId="25" fillId="53" borderId="38" applyNumberFormat="0" applyProtection="0">
      <alignment horizontal="left" vertical="center"/>
    </xf>
    <xf numFmtId="4" fontId="25" fillId="34" borderId="45" applyNumberFormat="0" applyProtection="0">
      <alignment vertical="center"/>
    </xf>
    <xf numFmtId="0" fontId="18" fillId="36" borderId="37" applyNumberFormat="0" applyProtection="0">
      <alignment horizontal="left" vertical="center" indent="1"/>
    </xf>
    <xf numFmtId="0" fontId="18" fillId="36" borderId="37" applyNumberFormat="0" applyProtection="0">
      <alignment horizontal="left" vertical="center" indent="1"/>
    </xf>
    <xf numFmtId="0" fontId="18" fillId="36" borderId="30" applyNumberFormat="0" applyProtection="0">
      <alignment horizontal="left" vertical="center" indent="1"/>
    </xf>
    <xf numFmtId="4" fontId="25" fillId="41" borderId="37" applyNumberFormat="0" applyProtection="0">
      <alignment horizontal="right" vertical="center"/>
    </xf>
    <xf numFmtId="4" fontId="27" fillId="34" borderId="24" applyNumberFormat="0" applyProtection="0">
      <alignment vertical="center"/>
    </xf>
    <xf numFmtId="4" fontId="25" fillId="47" borderId="35" applyNumberFormat="0" applyProtection="0">
      <alignment horizontal="left" vertical="center" indent="1"/>
    </xf>
    <xf numFmtId="4" fontId="27" fillId="52" borderId="42" applyNumberFormat="0" applyProtection="0">
      <alignment vertical="center"/>
    </xf>
    <xf numFmtId="4" fontId="25" fillId="37" borderId="37" applyNumberFormat="0" applyProtection="0">
      <alignment horizontal="right" vertical="center"/>
    </xf>
    <xf numFmtId="4" fontId="25" fillId="47" borderId="26" applyNumberFormat="0" applyProtection="0">
      <alignment horizontal="left" vertical="center" indent="1"/>
    </xf>
    <xf numFmtId="0" fontId="18" fillId="36" borderId="60" applyNumberFormat="0" applyProtection="0">
      <alignment horizontal="left" vertical="center" indent="1"/>
    </xf>
    <xf numFmtId="0" fontId="18" fillId="49" borderId="30" applyNumberFormat="0" applyProtection="0">
      <alignment horizontal="left" vertical="center" indent="1"/>
    </xf>
    <xf numFmtId="4" fontId="26" fillId="35" borderId="31" applyNumberFormat="0" applyProtection="0">
      <alignment vertical="center"/>
    </xf>
    <xf numFmtId="0" fontId="18" fillId="36" borderId="37" applyNumberFormat="0" applyProtection="0">
      <alignment horizontal="left" vertical="center" indent="1"/>
    </xf>
    <xf numFmtId="0" fontId="18" fillId="36" borderId="42" applyNumberFormat="0" applyProtection="0">
      <alignment horizontal="left" vertical="center" indent="1"/>
    </xf>
    <xf numFmtId="4" fontId="26" fillId="35" borderId="38" applyNumberFormat="0" applyProtection="0">
      <alignment vertical="center"/>
    </xf>
    <xf numFmtId="0" fontId="18" fillId="36" borderId="37" applyNumberFormat="0" applyProtection="0">
      <alignment horizontal="left" vertical="center" indent="1"/>
    </xf>
    <xf numFmtId="0" fontId="18" fillId="36" borderId="37" applyNumberFormat="0" applyProtection="0">
      <alignment horizontal="left" vertical="center" indent="1"/>
    </xf>
    <xf numFmtId="4" fontId="25" fillId="49" borderId="30" applyNumberFormat="0" applyProtection="0">
      <alignment horizontal="left" vertical="center" indent="1"/>
    </xf>
    <xf numFmtId="0" fontId="18" fillId="51" borderId="45" applyNumberFormat="0" applyProtection="0">
      <alignment horizontal="left" vertical="center" indent="1"/>
    </xf>
    <xf numFmtId="4" fontId="25" fillId="38" borderId="55" applyNumberFormat="0" applyProtection="0">
      <alignment horizontal="right" vertical="center"/>
    </xf>
    <xf numFmtId="0" fontId="18" fillId="51" borderId="30" applyNumberFormat="0" applyProtection="0">
      <alignment horizontal="left" vertical="center" indent="1"/>
    </xf>
    <xf numFmtId="0" fontId="18" fillId="36" borderId="30" applyNumberFormat="0" applyProtection="0">
      <alignment horizontal="left" vertical="center" indent="1"/>
    </xf>
    <xf numFmtId="0" fontId="18" fillId="36" borderId="37" applyNumberFormat="0" applyProtection="0">
      <alignment horizontal="left" vertical="center" indent="1"/>
    </xf>
    <xf numFmtId="0" fontId="18" fillId="51" borderId="30" applyNumberFormat="0" applyProtection="0">
      <alignment horizontal="left" vertical="center" indent="1"/>
    </xf>
    <xf numFmtId="0" fontId="18" fillId="36" borderId="37" applyNumberFormat="0" applyProtection="0">
      <alignment horizontal="left" vertical="center" indent="1"/>
    </xf>
    <xf numFmtId="4" fontId="27" fillId="34" borderId="42" applyNumberFormat="0" applyProtection="0">
      <alignment vertical="center"/>
    </xf>
    <xf numFmtId="4" fontId="25" fillId="47" borderId="29" applyNumberFormat="0" applyProtection="0">
      <alignment horizontal="left" vertical="center" indent="1"/>
    </xf>
    <xf numFmtId="4" fontId="25" fillId="49" borderId="30" applyNumberFormat="0" applyProtection="0">
      <alignment horizontal="left" vertical="center" indent="1"/>
    </xf>
    <xf numFmtId="0" fontId="18" fillId="36" borderId="42" applyNumberFormat="0" applyProtection="0">
      <alignment horizontal="left" vertical="center" indent="1"/>
    </xf>
    <xf numFmtId="4" fontId="26" fillId="35" borderId="31" applyNumberFormat="0" applyProtection="0">
      <alignment vertical="center"/>
    </xf>
    <xf numFmtId="4" fontId="25" fillId="47" borderId="30" applyNumberFormat="0" applyProtection="0">
      <alignment horizontal="left" vertical="center" indent="1"/>
    </xf>
    <xf numFmtId="4" fontId="25" fillId="37" borderId="42" applyNumberFormat="0" applyProtection="0">
      <alignment horizontal="right" vertical="center"/>
    </xf>
    <xf numFmtId="0" fontId="18" fillId="36" borderId="42" applyNumberFormat="0" applyProtection="0">
      <alignment horizontal="left" vertical="center" indent="1"/>
    </xf>
    <xf numFmtId="4" fontId="26" fillId="46" borderId="37" applyNumberFormat="0" applyProtection="0">
      <alignment horizontal="left" vertical="center" indent="1"/>
    </xf>
    <xf numFmtId="0" fontId="18" fillId="36" borderId="42" applyNumberFormat="0" applyProtection="0">
      <alignment horizontal="left" vertical="center" indent="1"/>
    </xf>
    <xf numFmtId="0" fontId="18" fillId="36" borderId="42" applyNumberFormat="0" applyProtection="0">
      <alignment horizontal="left" vertical="center" indent="1"/>
    </xf>
    <xf numFmtId="4" fontId="25" fillId="47" borderId="32" applyNumberFormat="0" applyProtection="0">
      <alignment horizontal="left" vertical="center" indent="1"/>
    </xf>
    <xf numFmtId="0" fontId="18" fillId="49" borderId="30" applyNumberFormat="0" applyProtection="0">
      <alignment horizontal="left" vertical="center" indent="1"/>
    </xf>
    <xf numFmtId="4" fontId="25" fillId="38" borderId="42" applyNumberFormat="0" applyProtection="0">
      <alignment horizontal="right" vertical="center"/>
    </xf>
    <xf numFmtId="4" fontId="26" fillId="35" borderId="28" applyNumberFormat="0" applyProtection="0">
      <alignment vertical="center"/>
    </xf>
    <xf numFmtId="0" fontId="18" fillId="36" borderId="42" applyNumberFormat="0" applyProtection="0">
      <alignment horizontal="left" vertical="center" indent="1"/>
    </xf>
    <xf numFmtId="4" fontId="25" fillId="52" borderId="55" applyNumberFormat="0" applyProtection="0">
      <alignment vertical="center"/>
    </xf>
    <xf numFmtId="4" fontId="26" fillId="35" borderId="43" applyNumberFormat="0" applyProtection="0">
      <alignment vertical="center"/>
    </xf>
    <xf numFmtId="4" fontId="25" fillId="47" borderId="32" applyNumberFormat="0" applyProtection="0">
      <alignment horizontal="left" vertical="center" indent="1"/>
    </xf>
    <xf numFmtId="4" fontId="25" fillId="47" borderId="30" applyNumberFormat="0" applyProtection="0">
      <alignment horizontal="left" vertical="center" indent="1"/>
    </xf>
    <xf numFmtId="0" fontId="18" fillId="49" borderId="42" applyNumberFormat="0" applyProtection="0">
      <alignment horizontal="left" vertical="center" indent="1"/>
    </xf>
    <xf numFmtId="0" fontId="18" fillId="51" borderId="30" applyNumberFormat="0" applyProtection="0">
      <alignment horizontal="left" vertical="center" indent="1"/>
    </xf>
    <xf numFmtId="4" fontId="25" fillId="47" borderId="44" applyNumberFormat="0" applyProtection="0">
      <alignment horizontal="left" vertical="center" indent="1"/>
    </xf>
    <xf numFmtId="0" fontId="18" fillId="36" borderId="30" applyNumberFormat="0" applyProtection="0">
      <alignment horizontal="left" vertical="center" indent="1"/>
    </xf>
    <xf numFmtId="4" fontId="25" fillId="53" borderId="31" applyNumberFormat="0" applyProtection="0">
      <alignment horizontal="left" vertical="center"/>
    </xf>
    <xf numFmtId="4" fontId="25" fillId="47" borderId="41" applyNumberFormat="0" applyProtection="0">
      <alignment horizontal="left" vertical="center" indent="1"/>
    </xf>
    <xf numFmtId="4" fontId="25" fillId="39" borderId="37" applyNumberFormat="0" applyProtection="0">
      <alignment horizontal="right" vertical="center"/>
    </xf>
    <xf numFmtId="4" fontId="25" fillId="34" borderId="37" applyNumberFormat="0" applyProtection="0">
      <alignment vertical="center"/>
    </xf>
    <xf numFmtId="0" fontId="18" fillId="36" borderId="55" applyNumberFormat="0" applyProtection="0">
      <alignment horizontal="left" vertical="center" indent="1"/>
    </xf>
    <xf numFmtId="4" fontId="27" fillId="47" borderId="60" applyNumberFormat="0" applyProtection="0">
      <alignment horizontal="right" vertical="center"/>
    </xf>
    <xf numFmtId="0" fontId="18" fillId="50" borderId="30" applyNumberFormat="0" applyProtection="0">
      <alignment horizontal="left" vertical="center" indent="1"/>
    </xf>
    <xf numFmtId="0" fontId="18" fillId="50" borderId="30" applyNumberFormat="0" applyProtection="0">
      <alignment horizontal="left" vertical="center" indent="1"/>
    </xf>
    <xf numFmtId="4" fontId="27" fillId="47" borderId="42" applyNumberFormat="0" applyProtection="0">
      <alignment horizontal="right" vertical="center"/>
    </xf>
    <xf numFmtId="0" fontId="18" fillId="51" borderId="45" applyNumberFormat="0" applyProtection="0">
      <alignment horizontal="left" vertical="center" indent="1"/>
    </xf>
    <xf numFmtId="0" fontId="18" fillId="49" borderId="42" applyNumberFormat="0" applyProtection="0">
      <alignment horizontal="left" vertical="center" indent="1"/>
    </xf>
    <xf numFmtId="0" fontId="18" fillId="36" borderId="55" applyNumberFormat="0" applyProtection="0">
      <alignment horizontal="left" vertical="center" indent="1"/>
    </xf>
    <xf numFmtId="0" fontId="18" fillId="36" borderId="42" applyNumberFormat="0" applyProtection="0">
      <alignment horizontal="left" vertical="center" indent="1"/>
    </xf>
    <xf numFmtId="4" fontId="30" fillId="47" borderId="37" applyNumberFormat="0" applyProtection="0">
      <alignment horizontal="right" vertical="center"/>
    </xf>
    <xf numFmtId="4" fontId="25" fillId="34" borderId="42" applyNumberFormat="0" applyProtection="0">
      <alignment horizontal="left" vertical="center" indent="1"/>
    </xf>
    <xf numFmtId="0" fontId="18" fillId="36" borderId="45" applyNumberFormat="0" applyProtection="0">
      <alignment horizontal="left" vertical="center" indent="1"/>
    </xf>
    <xf numFmtId="0" fontId="18" fillId="36" borderId="42" applyNumberFormat="0" applyProtection="0">
      <alignment horizontal="left" vertical="center" indent="1"/>
    </xf>
    <xf numFmtId="0" fontId="18" fillId="36" borderId="30" applyNumberFormat="0" applyProtection="0">
      <alignment horizontal="left" vertical="center" indent="1"/>
    </xf>
    <xf numFmtId="4" fontId="25" fillId="47" borderId="29" applyNumberFormat="0" applyProtection="0">
      <alignment horizontal="left" vertical="center" indent="1"/>
    </xf>
    <xf numFmtId="0" fontId="18" fillId="36" borderId="42" applyNumberFormat="0" applyProtection="0">
      <alignment horizontal="left" vertical="center" indent="1"/>
    </xf>
    <xf numFmtId="0" fontId="18" fillId="50" borderId="42" applyNumberFormat="0" applyProtection="0">
      <alignment horizontal="left" vertical="center" indent="1"/>
    </xf>
    <xf numFmtId="0" fontId="18" fillId="51" borderId="55" applyNumberFormat="0" applyProtection="0">
      <alignment horizontal="left" vertical="center" indent="1"/>
    </xf>
    <xf numFmtId="0" fontId="18" fillId="51" borderId="42" applyNumberFormat="0" applyProtection="0">
      <alignment horizontal="left" vertical="center" indent="1"/>
    </xf>
    <xf numFmtId="4" fontId="27" fillId="34" borderId="30" applyNumberFormat="0" applyProtection="0">
      <alignment vertical="center"/>
    </xf>
    <xf numFmtId="0" fontId="18" fillId="51" borderId="42" applyNumberFormat="0" applyProtection="0">
      <alignment horizontal="left" vertical="center" indent="1"/>
    </xf>
    <xf numFmtId="0" fontId="18" fillId="36" borderId="30" applyNumberFormat="0" applyProtection="0">
      <alignment horizontal="left" vertical="center" indent="1"/>
    </xf>
    <xf numFmtId="4" fontId="25" fillId="52" borderId="42" applyNumberFormat="0" applyProtection="0">
      <alignment horizontal="left" vertical="center" indent="1"/>
    </xf>
    <xf numFmtId="0" fontId="18" fillId="36" borderId="42" applyNumberFormat="0" applyProtection="0">
      <alignment horizontal="left" vertical="center" indent="1"/>
    </xf>
    <xf numFmtId="0" fontId="18" fillId="50" borderId="45" applyNumberFormat="0" applyProtection="0">
      <alignment horizontal="left" vertical="center" indent="1"/>
    </xf>
    <xf numFmtId="0" fontId="18" fillId="36" borderId="37" applyNumberFormat="0" applyProtection="0">
      <alignment horizontal="left" vertical="center" indent="1"/>
    </xf>
    <xf numFmtId="0" fontId="18" fillId="36" borderId="42" applyNumberFormat="0" applyProtection="0">
      <alignment horizontal="left" vertical="center" indent="1"/>
    </xf>
    <xf numFmtId="4" fontId="25" fillId="43" borderId="42" applyNumberFormat="0" applyProtection="0">
      <alignment horizontal="right" vertical="center"/>
    </xf>
    <xf numFmtId="0" fontId="18" fillId="50" borderId="42" applyNumberFormat="0" applyProtection="0">
      <alignment horizontal="left" vertical="center" indent="1"/>
    </xf>
    <xf numFmtId="4" fontId="25" fillId="39" borderId="42" applyNumberFormat="0" applyProtection="0">
      <alignment horizontal="right" vertical="center"/>
    </xf>
    <xf numFmtId="4" fontId="25" fillId="45" borderId="42" applyNumberFormat="0" applyProtection="0">
      <alignment horizontal="right" vertical="center"/>
    </xf>
    <xf numFmtId="4" fontId="27" fillId="34" borderId="37" applyNumberFormat="0" applyProtection="0">
      <alignment vertical="center"/>
    </xf>
    <xf numFmtId="0" fontId="18" fillId="36" borderId="50" applyNumberFormat="0" applyProtection="0">
      <alignment horizontal="left" vertical="center" indent="1"/>
    </xf>
    <xf numFmtId="0" fontId="18" fillId="36" borderId="37" applyNumberFormat="0" applyProtection="0">
      <alignment horizontal="left" vertical="center" indent="1"/>
    </xf>
    <xf numFmtId="4" fontId="25" fillId="47" borderId="44" applyNumberFormat="0" applyProtection="0">
      <alignment horizontal="left" vertical="center" indent="1"/>
    </xf>
    <xf numFmtId="0" fontId="18" fillId="51" borderId="45" applyNumberFormat="0" applyProtection="0">
      <alignment horizontal="left" vertical="center" indent="1"/>
    </xf>
    <xf numFmtId="0" fontId="18" fillId="49" borderId="45" applyNumberFormat="0" applyProtection="0">
      <alignment horizontal="left" vertical="center" indent="1"/>
    </xf>
    <xf numFmtId="0" fontId="18" fillId="51" borderId="42" applyNumberFormat="0" applyProtection="0">
      <alignment horizontal="left" vertical="center" indent="1"/>
    </xf>
    <xf numFmtId="0" fontId="18" fillId="49" borderId="45" applyNumberFormat="0" applyProtection="0">
      <alignment horizontal="left" vertical="center" indent="1"/>
    </xf>
    <xf numFmtId="0" fontId="18" fillId="50" borderId="45" applyNumberFormat="0" applyProtection="0">
      <alignment horizontal="left" vertical="center" indent="1"/>
    </xf>
    <xf numFmtId="4" fontId="25" fillId="34" borderId="37" applyNumberFormat="0" applyProtection="0">
      <alignment horizontal="left" vertical="center" indent="1"/>
    </xf>
    <xf numFmtId="0" fontId="18" fillId="36" borderId="42" applyNumberFormat="0" applyProtection="0">
      <alignment horizontal="left" vertical="center" indent="1"/>
    </xf>
    <xf numFmtId="4" fontId="25" fillId="40" borderId="55" applyNumberFormat="0" applyProtection="0">
      <alignment horizontal="right" vertical="center"/>
    </xf>
    <xf numFmtId="4" fontId="25" fillId="41" borderId="42" applyNumberFormat="0" applyProtection="0">
      <alignment horizontal="right" vertical="center"/>
    </xf>
    <xf numFmtId="4" fontId="27" fillId="34" borderId="45" applyNumberFormat="0" applyProtection="0">
      <alignment vertical="center"/>
    </xf>
    <xf numFmtId="0" fontId="18" fillId="36" borderId="42" applyNumberFormat="0" applyProtection="0">
      <alignment horizontal="left" vertical="center" indent="1"/>
    </xf>
    <xf numFmtId="4" fontId="25" fillId="53" borderId="34" applyNumberFormat="0" applyProtection="0">
      <alignment horizontal="left" vertical="center"/>
    </xf>
    <xf numFmtId="4" fontId="25" fillId="34" borderId="37" applyNumberFormat="0" applyProtection="0">
      <alignment horizontal="left" vertical="center" indent="1"/>
    </xf>
    <xf numFmtId="0" fontId="18" fillId="51" borderId="37" applyNumberFormat="0" applyProtection="0">
      <alignment horizontal="left" vertical="center" indent="1"/>
    </xf>
    <xf numFmtId="0" fontId="18" fillId="36" borderId="45" applyNumberFormat="0" applyProtection="0">
      <alignment horizontal="left" vertical="center" indent="1"/>
    </xf>
    <xf numFmtId="0" fontId="18" fillId="36" borderId="42" applyNumberFormat="0" applyProtection="0">
      <alignment horizontal="left" vertical="center" indent="1"/>
    </xf>
    <xf numFmtId="4" fontId="25" fillId="34" borderId="42" applyNumberFormat="0" applyProtection="0">
      <alignment horizontal="left" vertical="center" indent="1"/>
    </xf>
    <xf numFmtId="0" fontId="18" fillId="50" borderId="37" applyNumberFormat="0" applyProtection="0">
      <alignment horizontal="left" vertical="center" indent="1"/>
    </xf>
    <xf numFmtId="0" fontId="18" fillId="50" borderId="37" applyNumberFormat="0" applyProtection="0">
      <alignment horizontal="left" vertical="center" indent="1"/>
    </xf>
    <xf numFmtId="4" fontId="25" fillId="52" borderId="42" applyNumberFormat="0" applyProtection="0">
      <alignment horizontal="left" vertical="center" indent="1"/>
    </xf>
    <xf numFmtId="4" fontId="26" fillId="35" borderId="38" applyNumberFormat="0" applyProtection="0">
      <alignment vertical="center"/>
    </xf>
    <xf numFmtId="4" fontId="25" fillId="47" borderId="37" applyNumberFormat="0" applyProtection="0">
      <alignment horizontal="left" vertical="center" indent="1"/>
    </xf>
    <xf numFmtId="4" fontId="25" fillId="47" borderId="45" applyNumberFormat="0" applyProtection="0">
      <alignment horizontal="right" vertical="center"/>
    </xf>
    <xf numFmtId="0" fontId="18" fillId="49" borderId="45" applyNumberFormat="0" applyProtection="0">
      <alignment horizontal="left" vertical="center" indent="1"/>
    </xf>
    <xf numFmtId="4" fontId="25" fillId="47" borderId="39" applyNumberFormat="0" applyProtection="0">
      <alignment horizontal="left" vertical="center" indent="1"/>
    </xf>
    <xf numFmtId="0" fontId="18" fillId="49" borderId="37" applyNumberFormat="0" applyProtection="0">
      <alignment horizontal="left" vertical="center" indent="1"/>
    </xf>
    <xf numFmtId="0" fontId="18" fillId="49" borderId="42" applyNumberFormat="0" applyProtection="0">
      <alignment horizontal="left" vertical="center" indent="1"/>
    </xf>
    <xf numFmtId="4" fontId="26" fillId="35" borderId="34" applyNumberFormat="0" applyProtection="0">
      <alignment vertical="center"/>
    </xf>
    <xf numFmtId="0" fontId="18" fillId="36" borderId="45" applyNumberFormat="0" applyProtection="0">
      <alignment horizontal="left" vertical="center" indent="1"/>
    </xf>
    <xf numFmtId="0" fontId="18" fillId="50" borderId="42" applyNumberFormat="0" applyProtection="0">
      <alignment horizontal="left" vertical="center" indent="1"/>
    </xf>
    <xf numFmtId="0" fontId="18" fillId="36" borderId="45" applyNumberFormat="0" applyProtection="0">
      <alignment horizontal="left" vertical="center" indent="1"/>
    </xf>
    <xf numFmtId="4" fontId="27" fillId="47" borderId="45" applyNumberFormat="0" applyProtection="0">
      <alignment horizontal="right" vertical="center"/>
    </xf>
    <xf numFmtId="4" fontId="25" fillId="47" borderId="39" applyNumberFormat="0" applyProtection="0">
      <alignment horizontal="left" vertical="center" indent="1"/>
    </xf>
    <xf numFmtId="4" fontId="25" fillId="47" borderId="37" applyNumberFormat="0" applyProtection="0">
      <alignment horizontal="left" vertical="center" indent="1"/>
    </xf>
    <xf numFmtId="4" fontId="25" fillId="47" borderId="45" applyNumberFormat="0" applyProtection="0">
      <alignment horizontal="left" vertical="center" indent="1"/>
    </xf>
    <xf numFmtId="0" fontId="18" fillId="51" borderId="37" applyNumberFormat="0" applyProtection="0">
      <alignment horizontal="left" vertical="center" indent="1"/>
    </xf>
    <xf numFmtId="4" fontId="25" fillId="52" borderId="42" applyNumberFormat="0" applyProtection="0">
      <alignment vertical="center"/>
    </xf>
    <xf numFmtId="0" fontId="18" fillId="36" borderId="37" applyNumberFormat="0" applyProtection="0">
      <alignment horizontal="left" vertical="center" indent="1"/>
    </xf>
    <xf numFmtId="4" fontId="25" fillId="53" borderId="38" applyNumberFormat="0" applyProtection="0">
      <alignment horizontal="left" vertical="center"/>
    </xf>
    <xf numFmtId="4" fontId="26" fillId="46" borderId="42" applyNumberFormat="0" applyProtection="0">
      <alignment horizontal="left" vertical="center" indent="1"/>
    </xf>
    <xf numFmtId="4" fontId="25" fillId="49" borderId="45" applyNumberFormat="0" applyProtection="0">
      <alignment horizontal="left" vertical="center" indent="1"/>
    </xf>
    <xf numFmtId="4" fontId="25" fillId="47" borderId="42" applyNumberFormat="0" applyProtection="0">
      <alignment horizontal="left" vertical="center" indent="1"/>
    </xf>
    <xf numFmtId="0" fontId="18" fillId="50" borderId="42" applyNumberFormat="0" applyProtection="0">
      <alignment horizontal="left" vertical="center" indent="1"/>
    </xf>
    <xf numFmtId="4" fontId="25" fillId="37" borderId="55" applyNumberFormat="0" applyProtection="0">
      <alignment horizontal="right" vertical="center"/>
    </xf>
    <xf numFmtId="0" fontId="18" fillId="36" borderId="45" applyNumberFormat="0" applyProtection="0">
      <alignment horizontal="left" vertical="center" indent="1"/>
    </xf>
    <xf numFmtId="4" fontId="25" fillId="39" borderId="55" applyNumberFormat="0" applyProtection="0">
      <alignment horizontal="right" vertical="center"/>
    </xf>
    <xf numFmtId="4" fontId="26" fillId="35" borderId="40" applyNumberFormat="0" applyProtection="0">
      <alignment vertical="center"/>
    </xf>
    <xf numFmtId="0" fontId="18" fillId="36" borderId="45" applyNumberFormat="0" applyProtection="0">
      <alignment horizontal="left" vertical="center" indent="1"/>
    </xf>
    <xf numFmtId="0" fontId="20" fillId="0" borderId="0"/>
    <xf numFmtId="4" fontId="25" fillId="47" borderId="55" applyNumberFormat="0" applyProtection="0">
      <alignment horizontal="left" vertical="center" indent="1"/>
    </xf>
    <xf numFmtId="0" fontId="18" fillId="36" borderId="45" applyNumberFormat="0" applyProtection="0">
      <alignment horizontal="left" vertical="center" indent="1"/>
    </xf>
    <xf numFmtId="4" fontId="25" fillId="52" borderId="55" applyNumberFormat="0" applyProtection="0">
      <alignment horizontal="left" vertical="center" indent="1"/>
    </xf>
    <xf numFmtId="0" fontId="18" fillId="50" borderId="55" applyNumberFormat="0" applyProtection="0">
      <alignment horizontal="left" vertical="center" indent="1"/>
    </xf>
    <xf numFmtId="0" fontId="18" fillId="36" borderId="42" applyNumberFormat="0" applyProtection="0">
      <alignment horizontal="left" vertical="center" indent="1"/>
    </xf>
    <xf numFmtId="0" fontId="18" fillId="51" borderId="42" applyNumberFormat="0" applyProtection="0">
      <alignment horizontal="left" vertical="center" indent="1"/>
    </xf>
    <xf numFmtId="4" fontId="25" fillId="38" borderId="60" applyNumberFormat="0" applyProtection="0">
      <alignment horizontal="right" vertical="center"/>
    </xf>
    <xf numFmtId="0" fontId="18" fillId="36" borderId="42" applyNumberFormat="0" applyProtection="0">
      <alignment horizontal="left" vertical="center" indent="1"/>
    </xf>
    <xf numFmtId="4" fontId="25" fillId="41" borderId="60" applyNumberFormat="0" applyProtection="0">
      <alignment horizontal="right" vertical="center"/>
    </xf>
    <xf numFmtId="0" fontId="18" fillId="50" borderId="55" applyNumberFormat="0" applyProtection="0">
      <alignment horizontal="left" vertical="center" indent="1"/>
    </xf>
    <xf numFmtId="4" fontId="25" fillId="52" borderId="45" applyNumberFormat="0" applyProtection="0">
      <alignment horizontal="left" vertical="center" indent="1"/>
    </xf>
    <xf numFmtId="4" fontId="25" fillId="47" borderId="42" applyNumberFormat="0" applyProtection="0">
      <alignment horizontal="left" vertical="center" indent="1"/>
    </xf>
    <xf numFmtId="4" fontId="25" fillId="49" borderId="45" applyNumberFormat="0" applyProtection="0">
      <alignment horizontal="left" vertical="center" indent="1"/>
    </xf>
    <xf numFmtId="0" fontId="18" fillId="36" borderId="45" applyNumberFormat="0" applyProtection="0">
      <alignment horizontal="left" vertical="center" indent="1"/>
    </xf>
    <xf numFmtId="0" fontId="18" fillId="36" borderId="45" applyNumberFormat="0" applyProtection="0">
      <alignment horizontal="left" vertical="center" indent="1"/>
    </xf>
    <xf numFmtId="4" fontId="25" fillId="47" borderId="47" applyNumberFormat="0" applyProtection="0">
      <alignment horizontal="left" vertical="center" indent="1"/>
    </xf>
    <xf numFmtId="0" fontId="18" fillId="49" borderId="45" applyNumberFormat="0" applyProtection="0">
      <alignment horizontal="left" vertical="center" indent="1"/>
    </xf>
    <xf numFmtId="4" fontId="25" fillId="52" borderId="45" applyNumberFormat="0" applyProtection="0">
      <alignment horizontal="left" vertical="center" indent="1"/>
    </xf>
    <xf numFmtId="4" fontId="25" fillId="47" borderId="45" applyNumberFormat="0" applyProtection="0">
      <alignment horizontal="left" vertical="center" indent="1"/>
    </xf>
    <xf numFmtId="4" fontId="25" fillId="47" borderId="41" applyNumberFormat="0" applyProtection="0">
      <alignment horizontal="left" vertical="center" indent="1"/>
    </xf>
    <xf numFmtId="0" fontId="18" fillId="36" borderId="45" applyNumberFormat="0" applyProtection="0">
      <alignment horizontal="left" vertical="center" indent="1"/>
    </xf>
    <xf numFmtId="0" fontId="18" fillId="36" borderId="45" applyNumberFormat="0" applyProtection="0">
      <alignment horizontal="left" vertical="center" indent="1"/>
    </xf>
    <xf numFmtId="4" fontId="25" fillId="34" borderId="42" applyNumberFormat="0" applyProtection="0">
      <alignment vertical="center"/>
    </xf>
    <xf numFmtId="4" fontId="25" fillId="47" borderId="47" applyNumberFormat="0" applyProtection="0">
      <alignment horizontal="left" vertical="center" indent="1"/>
    </xf>
    <xf numFmtId="0" fontId="18" fillId="50" borderId="45" applyNumberFormat="0" applyProtection="0">
      <alignment horizontal="left" vertical="center" indent="1"/>
    </xf>
    <xf numFmtId="4" fontId="27" fillId="52" borderId="45" applyNumberFormat="0" applyProtection="0">
      <alignment vertical="center"/>
    </xf>
    <xf numFmtId="0" fontId="18" fillId="36" borderId="45" applyNumberFormat="0" applyProtection="0">
      <alignment horizontal="left" vertical="center" indent="1"/>
    </xf>
    <xf numFmtId="0" fontId="18" fillId="36" borderId="45" applyNumberFormat="0" applyProtection="0">
      <alignment horizontal="left" vertical="center" indent="1"/>
    </xf>
    <xf numFmtId="0" fontId="18" fillId="36" borderId="60" applyNumberFormat="0" applyProtection="0">
      <alignment horizontal="left" vertical="center" indent="1"/>
    </xf>
    <xf numFmtId="4" fontId="26" fillId="46" borderId="45" applyNumberFormat="0" applyProtection="0">
      <alignment horizontal="left" vertical="center" indent="1"/>
    </xf>
    <xf numFmtId="4" fontId="25" fillId="52" borderId="45" applyNumberFormat="0" applyProtection="0">
      <alignment vertical="center"/>
    </xf>
    <xf numFmtId="0" fontId="18" fillId="36" borderId="60" applyNumberFormat="0" applyProtection="0">
      <alignment horizontal="left" vertical="center" indent="1"/>
    </xf>
    <xf numFmtId="4" fontId="25" fillId="43" borderId="45" applyNumberFormat="0" applyProtection="0">
      <alignment horizontal="right" vertical="center"/>
    </xf>
    <xf numFmtId="4" fontId="27" fillId="52" borderId="55" applyNumberFormat="0" applyProtection="0">
      <alignment vertical="center"/>
    </xf>
    <xf numFmtId="4" fontId="25" fillId="52" borderId="55" applyNumberFormat="0" applyProtection="0">
      <alignment horizontal="left" vertical="center" indent="1"/>
    </xf>
    <xf numFmtId="4" fontId="25" fillId="52" borderId="60" applyNumberFormat="0" applyProtection="0">
      <alignment horizontal="left" vertical="center" indent="1"/>
    </xf>
    <xf numFmtId="4" fontId="25" fillId="47" borderId="55" applyNumberFormat="0" applyProtection="0">
      <alignment horizontal="right" vertical="center"/>
    </xf>
    <xf numFmtId="4" fontId="25" fillId="47" borderId="60" applyNumberFormat="0" applyProtection="0">
      <alignment horizontal="right" vertical="center"/>
    </xf>
    <xf numFmtId="4" fontId="25" fillId="52" borderId="60" applyNumberFormat="0" applyProtection="0">
      <alignment horizontal="left" vertical="center" indent="1"/>
    </xf>
    <xf numFmtId="4" fontId="25" fillId="41" borderId="45" applyNumberFormat="0" applyProtection="0">
      <alignment horizontal="right" vertical="center"/>
    </xf>
    <xf numFmtId="4" fontId="25" fillId="34" borderId="45" applyNumberFormat="0" applyProtection="0">
      <alignment horizontal="left" vertical="center" indent="1"/>
    </xf>
    <xf numFmtId="4" fontId="25" fillId="37" borderId="45" applyNumberFormat="0" applyProtection="0">
      <alignment horizontal="right" vertical="center"/>
    </xf>
    <xf numFmtId="4" fontId="25" fillId="42" borderId="45" applyNumberFormat="0" applyProtection="0">
      <alignment horizontal="right" vertical="center"/>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45" applyNumberFormat="0" applyProtection="0">
      <alignment horizontal="left" vertical="center" indent="1"/>
    </xf>
    <xf numFmtId="0" fontId="18" fillId="36" borderId="45" applyNumberFormat="0" applyProtection="0">
      <alignment horizontal="left" vertical="center" indent="1"/>
    </xf>
    <xf numFmtId="4" fontId="25" fillId="53" borderId="46" applyNumberFormat="0" applyProtection="0">
      <alignment horizontal="left" vertical="center"/>
    </xf>
    <xf numFmtId="0" fontId="18" fillId="36" borderId="45" applyNumberFormat="0" applyProtection="0">
      <alignment horizontal="left" vertical="center" indent="1"/>
    </xf>
    <xf numFmtId="0" fontId="18" fillId="36" borderId="45" applyNumberFormat="0" applyProtection="0">
      <alignment horizontal="left" vertical="center" indent="1"/>
    </xf>
    <xf numFmtId="0" fontId="18" fillId="36" borderId="45" applyNumberFormat="0" applyProtection="0">
      <alignment horizontal="left" vertical="center" indent="1"/>
    </xf>
    <xf numFmtId="0" fontId="18" fillId="36" borderId="45" applyNumberFormat="0" applyProtection="0">
      <alignment horizontal="left" vertical="center" indent="1"/>
    </xf>
    <xf numFmtId="0" fontId="18" fillId="36" borderId="45" applyNumberFormat="0" applyProtection="0">
      <alignment horizontal="left" vertical="center" indent="1"/>
    </xf>
    <xf numFmtId="0" fontId="18" fillId="36" borderId="45" applyNumberFormat="0" applyProtection="0">
      <alignment horizontal="left" vertical="center" indent="1"/>
    </xf>
    <xf numFmtId="4" fontId="30" fillId="47" borderId="45" applyNumberFormat="0" applyProtection="0">
      <alignment horizontal="right" vertical="center"/>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4" fontId="25" fillId="52" borderId="60" applyNumberFormat="0" applyProtection="0">
      <alignment vertical="center"/>
    </xf>
    <xf numFmtId="4" fontId="25" fillId="44" borderId="60" applyNumberFormat="0" applyProtection="0">
      <alignment horizontal="right" vertical="center"/>
    </xf>
    <xf numFmtId="4" fontId="25" fillId="43" borderId="60" applyNumberFormat="0" applyProtection="0">
      <alignment horizontal="right" vertical="center"/>
    </xf>
    <xf numFmtId="4" fontId="25" fillId="34" borderId="50" applyNumberFormat="0" applyProtection="0">
      <alignment vertical="center"/>
    </xf>
    <xf numFmtId="4" fontId="25" fillId="37" borderId="50" applyNumberFormat="0" applyProtection="0">
      <alignment horizontal="right" vertical="center"/>
    </xf>
    <xf numFmtId="4" fontId="25" fillId="38" borderId="50" applyNumberFormat="0" applyProtection="0">
      <alignment horizontal="right" vertical="center"/>
    </xf>
    <xf numFmtId="4" fontId="25" fillId="39" borderId="50" applyNumberFormat="0" applyProtection="0">
      <alignment horizontal="right" vertical="center"/>
    </xf>
    <xf numFmtId="4" fontId="25" fillId="40" borderId="50" applyNumberFormat="0" applyProtection="0">
      <alignment horizontal="right" vertical="center"/>
    </xf>
    <xf numFmtId="4" fontId="25" fillId="42" borderId="50" applyNumberFormat="0" applyProtection="0">
      <alignment horizontal="right" vertical="center"/>
    </xf>
    <xf numFmtId="4" fontId="25" fillId="44" borderId="50" applyNumberFormat="0" applyProtection="0">
      <alignment horizontal="right" vertical="center"/>
    </xf>
    <xf numFmtId="4" fontId="25" fillId="45" borderId="50" applyNumberFormat="0" applyProtection="0">
      <alignment horizontal="right" vertical="center"/>
    </xf>
    <xf numFmtId="4" fontId="26" fillId="46" borderId="50" applyNumberFormat="0" applyProtection="0">
      <alignment horizontal="left" vertical="center" indent="1"/>
    </xf>
    <xf numFmtId="0" fontId="18" fillId="36" borderId="50" applyNumberFormat="0" applyProtection="0">
      <alignment horizontal="left" vertical="center" indent="1"/>
    </xf>
    <xf numFmtId="4" fontId="25" fillId="47" borderId="50" applyNumberFormat="0" applyProtection="0">
      <alignment horizontal="left" vertical="center" indent="1"/>
    </xf>
    <xf numFmtId="0" fontId="18" fillId="49" borderId="50" applyNumberFormat="0" applyProtection="0">
      <alignment horizontal="left" vertical="center" indent="1"/>
    </xf>
    <xf numFmtId="0" fontId="18" fillId="50" borderId="50" applyNumberFormat="0" applyProtection="0">
      <alignment horizontal="left" vertical="center" indent="1"/>
    </xf>
    <xf numFmtId="0" fontId="18" fillId="50" borderId="50" applyNumberFormat="0" applyProtection="0">
      <alignment horizontal="left" vertical="center" indent="1"/>
    </xf>
    <xf numFmtId="0" fontId="18" fillId="50" borderId="50" applyNumberFormat="0" applyProtection="0">
      <alignment horizontal="left" vertical="center" indent="1"/>
    </xf>
    <xf numFmtId="0" fontId="18" fillId="50" borderId="50" applyNumberFormat="0" applyProtection="0">
      <alignment horizontal="left" vertical="center" indent="1"/>
    </xf>
    <xf numFmtId="0" fontId="18" fillId="51" borderId="50" applyNumberFormat="0" applyProtection="0">
      <alignment horizontal="left" vertical="center" indent="1"/>
    </xf>
    <xf numFmtId="0" fontId="18" fillId="51" borderId="50"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4" fontId="25" fillId="52" borderId="50" applyNumberFormat="0" applyProtection="0">
      <alignment vertical="center"/>
    </xf>
    <xf numFmtId="4" fontId="27" fillId="52" borderId="50" applyNumberFormat="0" applyProtection="0">
      <alignment vertical="center"/>
    </xf>
    <xf numFmtId="4" fontId="25" fillId="52" borderId="50" applyNumberFormat="0" applyProtection="0">
      <alignment horizontal="left" vertical="center" indent="1"/>
    </xf>
    <xf numFmtId="4" fontId="25" fillId="47" borderId="50" applyNumberFormat="0" applyProtection="0">
      <alignment horizontal="right" vertical="center"/>
    </xf>
    <xf numFmtId="4" fontId="27" fillId="47" borderId="50" applyNumberFormat="0" applyProtection="0">
      <alignment horizontal="right" vertical="center"/>
    </xf>
    <xf numFmtId="0" fontId="18" fillId="36" borderId="50"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4" fontId="25" fillId="49" borderId="60" applyNumberFormat="0" applyProtection="0">
      <alignment horizontal="left" vertical="center" indent="1"/>
    </xf>
    <xf numFmtId="4" fontId="30" fillId="47" borderId="50" applyNumberFormat="0" applyProtection="0">
      <alignment horizontal="right" vertical="center"/>
    </xf>
    <xf numFmtId="4" fontId="25" fillId="43" borderId="55" applyNumberFormat="0" applyProtection="0">
      <alignment horizontal="right" vertical="center"/>
    </xf>
    <xf numFmtId="0" fontId="18" fillId="36" borderId="60" applyNumberFormat="0" applyProtection="0">
      <alignment horizontal="left" vertical="center" indent="1"/>
    </xf>
    <xf numFmtId="4" fontId="30" fillId="47" borderId="55" applyNumberFormat="0" applyProtection="0">
      <alignment horizontal="right" vertical="center"/>
    </xf>
    <xf numFmtId="0" fontId="18" fillId="36" borderId="55" applyNumberFormat="0" applyProtection="0">
      <alignment horizontal="left" vertical="center" indent="1"/>
    </xf>
    <xf numFmtId="4" fontId="25" fillId="49" borderId="55" applyNumberFormat="0" applyProtection="0">
      <alignment horizontal="left" vertical="center" indent="1"/>
    </xf>
    <xf numFmtId="0" fontId="18" fillId="36" borderId="60" applyNumberFormat="0" applyProtection="0">
      <alignment horizontal="left" vertical="center" indent="1"/>
    </xf>
    <xf numFmtId="0" fontId="18" fillId="36" borderId="55" applyNumberFormat="0" applyProtection="0">
      <alignment horizontal="left" vertical="center" indent="1"/>
    </xf>
    <xf numFmtId="0" fontId="18" fillId="36" borderId="55" applyNumberFormat="0" applyProtection="0">
      <alignment horizontal="left" vertical="center" indent="1"/>
    </xf>
    <xf numFmtId="4" fontId="25" fillId="52" borderId="50" applyNumberFormat="0" applyProtection="0">
      <alignment horizontal="left" vertical="center" indent="1"/>
    </xf>
    <xf numFmtId="4" fontId="25" fillId="41" borderId="50" applyNumberFormat="0" applyProtection="0">
      <alignment horizontal="right" vertical="center"/>
    </xf>
    <xf numFmtId="4" fontId="25" fillId="47" borderId="57" applyNumberFormat="0" applyProtection="0">
      <alignment horizontal="left" vertical="center" indent="1"/>
    </xf>
    <xf numFmtId="0" fontId="18" fillId="36" borderId="50" applyNumberFormat="0" applyProtection="0">
      <alignment horizontal="left" vertical="center" indent="1"/>
    </xf>
    <xf numFmtId="0" fontId="18" fillId="49" borderId="55" applyNumberFormat="0" applyProtection="0">
      <alignment horizontal="left" vertical="center" indent="1"/>
    </xf>
    <xf numFmtId="0" fontId="18" fillId="36" borderId="60" applyNumberFormat="0" applyProtection="0">
      <alignment horizontal="left" vertical="center" indent="1"/>
    </xf>
    <xf numFmtId="4" fontId="27" fillId="47" borderId="55" applyNumberFormat="0" applyProtection="0">
      <alignment horizontal="right" vertical="center"/>
    </xf>
    <xf numFmtId="4" fontId="25" fillId="43" borderId="50" applyNumberFormat="0" applyProtection="0">
      <alignment horizontal="right" vertical="center"/>
    </xf>
    <xf numFmtId="0" fontId="18" fillId="36" borderId="55" applyNumberFormat="0" applyProtection="0">
      <alignment horizontal="left" vertical="center" indent="1"/>
    </xf>
    <xf numFmtId="0" fontId="18" fillId="36" borderId="55" applyNumberFormat="0" applyProtection="0">
      <alignment horizontal="left" vertical="center" indent="1"/>
    </xf>
    <xf numFmtId="0" fontId="18" fillId="36" borderId="55" applyNumberFormat="0" applyProtection="0">
      <alignment horizontal="left" vertical="center" indent="1"/>
    </xf>
    <xf numFmtId="0" fontId="18" fillId="36" borderId="55" applyNumberFormat="0" applyProtection="0">
      <alignment horizontal="left" vertical="center" indent="1"/>
    </xf>
    <xf numFmtId="0" fontId="18" fillId="36" borderId="55" applyNumberFormat="0" applyProtection="0">
      <alignment horizontal="left" vertical="center" indent="1"/>
    </xf>
    <xf numFmtId="0" fontId="18" fillId="36" borderId="55" applyNumberFormat="0" applyProtection="0">
      <alignment horizontal="left" vertical="center" indent="1"/>
    </xf>
    <xf numFmtId="4" fontId="25" fillId="42" borderId="55" applyNumberFormat="0" applyProtection="0">
      <alignment horizontal="right" vertical="center"/>
    </xf>
    <xf numFmtId="0" fontId="18" fillId="36" borderId="55" applyNumberFormat="0" applyProtection="0">
      <alignment horizontal="left" vertical="center" indent="1"/>
    </xf>
    <xf numFmtId="4" fontId="25" fillId="45" borderId="55" applyNumberFormat="0" applyProtection="0">
      <alignment horizontal="right" vertical="center"/>
    </xf>
    <xf numFmtId="4" fontId="25" fillId="44" borderId="55" applyNumberFormat="0" applyProtection="0">
      <alignment horizontal="right" vertical="center"/>
    </xf>
    <xf numFmtId="0" fontId="18" fillId="36" borderId="60" applyNumberFormat="0" applyProtection="0">
      <alignment horizontal="left" vertical="center" indent="1"/>
    </xf>
    <xf numFmtId="4" fontId="26" fillId="46" borderId="55" applyNumberFormat="0" applyProtection="0">
      <alignment horizontal="left" vertical="center" indent="1"/>
    </xf>
    <xf numFmtId="4" fontId="27" fillId="34" borderId="50" applyNumberFormat="0" applyProtection="0">
      <alignment vertical="center"/>
    </xf>
    <xf numFmtId="0" fontId="18" fillId="36" borderId="55" applyNumberFormat="0" applyProtection="0">
      <alignment horizontal="left" vertical="center" indent="1"/>
    </xf>
    <xf numFmtId="4" fontId="25" fillId="41" borderId="55" applyNumberFormat="0" applyProtection="0">
      <alignment horizontal="right" vertical="center"/>
    </xf>
    <xf numFmtId="0" fontId="18" fillId="36" borderId="55"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4" fontId="25" fillId="45" borderId="60" applyNumberFormat="0" applyProtection="0">
      <alignment horizontal="right" vertical="center"/>
    </xf>
    <xf numFmtId="0" fontId="18" fillId="49" borderId="55" applyNumberFormat="0" applyProtection="0">
      <alignment horizontal="left" vertical="center" indent="1"/>
    </xf>
    <xf numFmtId="4" fontId="30" fillId="47" borderId="60" applyNumberFormat="0" applyProtection="0">
      <alignment horizontal="right" vertical="center"/>
    </xf>
    <xf numFmtId="0" fontId="18" fillId="36" borderId="55" applyNumberFormat="0" applyProtection="0">
      <alignment horizontal="left" vertical="center" indent="1"/>
    </xf>
    <xf numFmtId="4" fontId="25" fillId="42" borderId="60" applyNumberFormat="0" applyProtection="0">
      <alignment horizontal="right" vertical="center"/>
    </xf>
    <xf numFmtId="0" fontId="18" fillId="51" borderId="50" applyNumberFormat="0" applyProtection="0">
      <alignment horizontal="left" vertical="center" indent="1"/>
    </xf>
    <xf numFmtId="0" fontId="18" fillId="36" borderId="50" applyNumberFormat="0" applyProtection="0">
      <alignment horizontal="left" vertical="center" indent="1"/>
    </xf>
    <xf numFmtId="0" fontId="18" fillId="49" borderId="50" applyNumberFormat="0" applyProtection="0">
      <alignment horizontal="left" vertical="center" indent="1"/>
    </xf>
    <xf numFmtId="0" fontId="18" fillId="36" borderId="50" applyNumberFormat="0" applyProtection="0">
      <alignment horizontal="left" vertical="center" indent="1"/>
    </xf>
    <xf numFmtId="4" fontId="25" fillId="34" borderId="60" applyNumberFormat="0" applyProtection="0">
      <alignment horizontal="left" vertical="center" indent="1"/>
    </xf>
    <xf numFmtId="0" fontId="18" fillId="50" borderId="60" applyNumberFormat="0" applyProtection="0">
      <alignment horizontal="left" vertical="center" indent="1"/>
    </xf>
    <xf numFmtId="4" fontId="26" fillId="35" borderId="53" applyNumberFormat="0" applyProtection="0">
      <alignment vertical="center"/>
    </xf>
    <xf numFmtId="0" fontId="18" fillId="49" borderId="50" applyNumberFormat="0" applyProtection="0">
      <alignment horizontal="left" vertical="center" indent="1"/>
    </xf>
    <xf numFmtId="0" fontId="18" fillId="36" borderId="50" applyNumberFormat="0" applyProtection="0">
      <alignment horizontal="left" vertical="center" indent="1"/>
    </xf>
    <xf numFmtId="0" fontId="18" fillId="51" borderId="55" applyNumberFormat="0" applyProtection="0">
      <alignment horizontal="left" vertical="center" indent="1"/>
    </xf>
    <xf numFmtId="0" fontId="18" fillId="50" borderId="60" applyNumberFormat="0" applyProtection="0">
      <alignment horizontal="left" vertical="center" indent="1"/>
    </xf>
    <xf numFmtId="4" fontId="25" fillId="47" borderId="54" applyNumberFormat="0" applyProtection="0">
      <alignment horizontal="left" vertical="center" indent="1"/>
    </xf>
    <xf numFmtId="0" fontId="18" fillId="36" borderId="55" applyNumberFormat="0" applyProtection="0">
      <alignment horizontal="left" vertical="center" indent="1"/>
    </xf>
    <xf numFmtId="4" fontId="25" fillId="47" borderId="52" applyNumberFormat="0" applyProtection="0">
      <alignment horizontal="left" vertical="center" indent="1"/>
    </xf>
    <xf numFmtId="0" fontId="18" fillId="50" borderId="60" applyNumberFormat="0" applyProtection="0">
      <alignment horizontal="left" vertical="center" indent="1"/>
    </xf>
    <xf numFmtId="0" fontId="18" fillId="36" borderId="55" applyNumberFormat="0" applyProtection="0">
      <alignment horizontal="left" vertical="center" indent="1"/>
    </xf>
    <xf numFmtId="0" fontId="18" fillId="49" borderId="60" applyNumberFormat="0" applyProtection="0">
      <alignment horizontal="left" vertical="center" indent="1"/>
    </xf>
    <xf numFmtId="4" fontId="25" fillId="47" borderId="50" applyNumberFormat="0" applyProtection="0">
      <alignment horizontal="left" vertical="center" indent="1"/>
    </xf>
    <xf numFmtId="4" fontId="25" fillId="34" borderId="50" applyNumberFormat="0" applyProtection="0">
      <alignment horizontal="left" vertical="center" indent="1"/>
    </xf>
    <xf numFmtId="0" fontId="18" fillId="49" borderId="55" applyNumberFormat="0" applyProtection="0">
      <alignment horizontal="left" vertical="center" indent="1"/>
    </xf>
    <xf numFmtId="0" fontId="18" fillId="49" borderId="60" applyNumberFormat="0" applyProtection="0">
      <alignment horizontal="left" vertical="center" indent="1"/>
    </xf>
    <xf numFmtId="4" fontId="26" fillId="35" borderId="51" applyNumberFormat="0" applyProtection="0">
      <alignment vertical="center"/>
    </xf>
    <xf numFmtId="0" fontId="18" fillId="50" borderId="60" applyNumberFormat="0" applyProtection="0">
      <alignment horizontal="left" vertical="center" indent="1"/>
    </xf>
    <xf numFmtId="4" fontId="25" fillId="47" borderId="57" applyNumberFormat="0" applyProtection="0">
      <alignment horizontal="left" vertical="center" indent="1"/>
    </xf>
    <xf numFmtId="4" fontId="25" fillId="49" borderId="50" applyNumberFormat="0" applyProtection="0">
      <alignment horizontal="left" vertical="center" indent="1"/>
    </xf>
    <xf numFmtId="0" fontId="18" fillId="36" borderId="55" applyNumberFormat="0" applyProtection="0">
      <alignment horizontal="left" vertical="center" indent="1"/>
    </xf>
    <xf numFmtId="0" fontId="18" fillId="36" borderId="50" applyNumberFormat="0" applyProtection="0">
      <alignment horizontal="left" vertical="center" indent="1"/>
    </xf>
    <xf numFmtId="0" fontId="18" fillId="36" borderId="50" applyNumberFormat="0" applyProtection="0">
      <alignment horizontal="left" vertical="center" indent="1"/>
    </xf>
    <xf numFmtId="4" fontId="26" fillId="35" borderId="48" applyNumberFormat="0" applyProtection="0">
      <alignment vertical="center"/>
    </xf>
    <xf numFmtId="4" fontId="25" fillId="47" borderId="49" applyNumberFormat="0" applyProtection="0">
      <alignment horizontal="left" vertical="center" indent="1"/>
    </xf>
    <xf numFmtId="4" fontId="25" fillId="47" borderId="49" applyNumberFormat="0" applyProtection="0">
      <alignment horizontal="left" vertical="center" indent="1"/>
    </xf>
    <xf numFmtId="4" fontId="25" fillId="53" borderId="48" applyNumberFormat="0" applyProtection="0">
      <alignment horizontal="left" vertical="center"/>
    </xf>
    <xf numFmtId="0" fontId="18" fillId="51" borderId="50" applyNumberFormat="0" applyProtection="0">
      <alignment horizontal="left" vertical="center" indent="1"/>
    </xf>
    <xf numFmtId="0" fontId="18" fillId="36" borderId="50" applyNumberFormat="0" applyProtection="0">
      <alignment horizontal="left" vertical="center" indent="1"/>
    </xf>
    <xf numFmtId="0" fontId="18" fillId="49" borderId="50" applyNumberFormat="0" applyProtection="0">
      <alignment horizontal="left" vertical="center" indent="1"/>
    </xf>
    <xf numFmtId="0" fontId="18" fillId="36" borderId="50" applyNumberFormat="0" applyProtection="0">
      <alignment horizontal="left" vertical="center" indent="1"/>
    </xf>
    <xf numFmtId="0" fontId="18" fillId="36" borderId="60" applyNumberFormat="0" applyProtection="0">
      <alignment horizontal="left" vertical="center" indent="1"/>
    </xf>
    <xf numFmtId="4" fontId="27" fillId="34" borderId="55" applyNumberFormat="0" applyProtection="0">
      <alignment vertical="center"/>
    </xf>
    <xf numFmtId="0" fontId="18" fillId="36" borderId="60" applyNumberFormat="0" applyProtection="0">
      <alignment horizontal="left" vertical="center" indent="1"/>
    </xf>
    <xf numFmtId="4" fontId="25" fillId="53" borderId="51" applyNumberFormat="0" applyProtection="0">
      <alignment horizontal="left" vertical="center"/>
    </xf>
    <xf numFmtId="4" fontId="25" fillId="49" borderId="50" applyNumberFormat="0" applyProtection="0">
      <alignment horizontal="left" vertical="center" indent="1"/>
    </xf>
    <xf numFmtId="4" fontId="25" fillId="34" borderId="50" applyNumberFormat="0" applyProtection="0">
      <alignment horizontal="left" vertical="center" indent="1"/>
    </xf>
    <xf numFmtId="0" fontId="18" fillId="49" borderId="60" applyNumberFormat="0" applyProtection="0">
      <alignment horizontal="left" vertical="center" indent="1"/>
    </xf>
    <xf numFmtId="0" fontId="18" fillId="36" borderId="55" applyNumberFormat="0" applyProtection="0">
      <alignment horizontal="left" vertical="center" indent="1"/>
    </xf>
    <xf numFmtId="0" fontId="18" fillId="36" borderId="60" applyNumberFormat="0" applyProtection="0">
      <alignment horizontal="left" vertical="center" indent="1"/>
    </xf>
    <xf numFmtId="4" fontId="25" fillId="47" borderId="52" applyNumberFormat="0" applyProtection="0">
      <alignment horizontal="left" vertical="center" indent="1"/>
    </xf>
    <xf numFmtId="0" fontId="18" fillId="36" borderId="55" applyNumberFormat="0" applyProtection="0">
      <alignment horizontal="left" vertical="center" indent="1"/>
    </xf>
    <xf numFmtId="4" fontId="26" fillId="46" borderId="60" applyNumberFormat="0" applyProtection="0">
      <alignment horizontal="left" vertical="center" indent="1"/>
    </xf>
    <xf numFmtId="4" fontId="25" fillId="53" borderId="56" applyNumberFormat="0" applyProtection="0">
      <alignment horizontal="left" vertical="center"/>
    </xf>
    <xf numFmtId="4" fontId="25" fillId="47" borderId="55" applyNumberFormat="0" applyProtection="0">
      <alignment horizontal="left" vertical="center" indent="1"/>
    </xf>
    <xf numFmtId="0" fontId="18" fillId="51" borderId="55" applyNumberFormat="0" applyProtection="0">
      <alignment horizontal="left" vertical="center" indent="1"/>
    </xf>
    <xf numFmtId="0" fontId="18" fillId="36" borderId="55" applyNumberFormat="0" applyProtection="0">
      <alignment horizontal="left" vertical="center" indent="1"/>
    </xf>
    <xf numFmtId="4" fontId="26" fillId="35" borderId="56" applyNumberFormat="0" applyProtection="0">
      <alignment vertical="center"/>
    </xf>
    <xf numFmtId="4" fontId="25" fillId="49" borderId="55" applyNumberFormat="0" applyProtection="0">
      <alignment horizontal="left" vertical="center" indent="1"/>
    </xf>
    <xf numFmtId="0" fontId="18" fillId="36" borderId="60" applyNumberFormat="0" applyProtection="0">
      <alignment horizontal="left" vertical="center" indent="1"/>
    </xf>
    <xf numFmtId="4" fontId="25" fillId="47" borderId="60" applyNumberFormat="0" applyProtection="0">
      <alignment horizontal="left" vertical="center" indent="1"/>
    </xf>
    <xf numFmtId="4" fontId="25" fillId="47" borderId="54" applyNumberFormat="0" applyProtection="0">
      <alignment horizontal="left" vertical="center" indent="1"/>
    </xf>
    <xf numFmtId="0" fontId="18" fillId="49" borderId="55" applyNumberFormat="0" applyProtection="0">
      <alignment horizontal="left" vertical="center" indent="1"/>
    </xf>
    <xf numFmtId="0" fontId="18" fillId="36" borderId="60" applyNumberFormat="0" applyProtection="0">
      <alignment horizontal="left" vertical="center" indent="1"/>
    </xf>
    <xf numFmtId="4" fontId="27" fillId="34" borderId="60" applyNumberFormat="0" applyProtection="0">
      <alignment vertical="center"/>
    </xf>
    <xf numFmtId="4" fontId="25" fillId="39" borderId="60" applyNumberFormat="0" applyProtection="0">
      <alignment horizontal="right" vertical="center"/>
    </xf>
    <xf numFmtId="0" fontId="18" fillId="51" borderId="55" applyNumberFormat="0" applyProtection="0">
      <alignment horizontal="left" vertical="center" indent="1"/>
    </xf>
    <xf numFmtId="0" fontId="18" fillId="50" borderId="55" applyNumberFormat="0" applyProtection="0">
      <alignment horizontal="left" vertical="center" indent="1"/>
    </xf>
    <xf numFmtId="4" fontId="25" fillId="34" borderId="60" applyNumberFormat="0" applyProtection="0">
      <alignment vertical="center"/>
    </xf>
    <xf numFmtId="4" fontId="25" fillId="34" borderId="55" applyNumberFormat="0" applyProtection="0">
      <alignment horizontal="left" vertical="center" indent="1"/>
    </xf>
    <xf numFmtId="0" fontId="18" fillId="36" borderId="55" applyNumberFormat="0" applyProtection="0">
      <alignment horizontal="left" vertical="center" indent="1"/>
    </xf>
    <xf numFmtId="4" fontId="25" fillId="34" borderId="55" applyNumberFormat="0" applyProtection="0">
      <alignment horizontal="left" vertical="center" indent="1"/>
    </xf>
    <xf numFmtId="0" fontId="18" fillId="36" borderId="60" applyNumberFormat="0" applyProtection="0">
      <alignment horizontal="left" vertical="center" indent="1"/>
    </xf>
    <xf numFmtId="4" fontId="25" fillId="53" borderId="53" applyNumberFormat="0" applyProtection="0">
      <alignment horizontal="left" vertical="center"/>
    </xf>
    <xf numFmtId="0" fontId="18" fillId="36" borderId="55" applyNumberFormat="0" applyProtection="0">
      <alignment horizontal="left" vertical="center" indent="1"/>
    </xf>
    <xf numFmtId="0" fontId="18" fillId="36" borderId="55" applyNumberFormat="0" applyProtection="0">
      <alignment horizontal="left" vertical="center" indent="1"/>
    </xf>
    <xf numFmtId="4" fontId="26" fillId="35" borderId="58" applyNumberFormat="0" applyProtection="0">
      <alignment vertical="center"/>
    </xf>
    <xf numFmtId="4" fontId="27" fillId="52" borderId="60" applyNumberFormat="0" applyProtection="0">
      <alignment vertical="center"/>
    </xf>
    <xf numFmtId="0" fontId="18" fillId="51" borderId="60" applyNumberFormat="0" applyProtection="0">
      <alignment horizontal="left" vertical="center" indent="1"/>
    </xf>
    <xf numFmtId="4" fontId="25" fillId="34" borderId="60" applyNumberFormat="0" applyProtection="0">
      <alignment horizontal="left" vertical="center" indent="1"/>
    </xf>
    <xf numFmtId="4" fontId="25" fillId="53" borderId="58" applyNumberFormat="0" applyProtection="0">
      <alignment horizontal="left" vertical="center"/>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4" fontId="25" fillId="47" borderId="59" applyNumberFormat="0" applyProtection="0">
      <alignment horizontal="left" vertical="center" indent="1"/>
    </xf>
    <xf numFmtId="4" fontId="25" fillId="37" borderId="60" applyNumberFormat="0" applyProtection="0">
      <alignment horizontal="right" vertical="center"/>
    </xf>
    <xf numFmtId="0" fontId="18" fillId="51" borderId="60" applyNumberFormat="0" applyProtection="0">
      <alignment horizontal="left" vertical="center" indent="1"/>
    </xf>
    <xf numFmtId="0" fontId="18" fillId="51" borderId="60" applyNumberFormat="0" applyProtection="0">
      <alignment horizontal="left" vertical="center" indent="1"/>
    </xf>
    <xf numFmtId="4" fontId="25" fillId="47" borderId="60" applyNumberFormat="0" applyProtection="0">
      <alignment horizontal="left" vertical="center" indent="1"/>
    </xf>
    <xf numFmtId="0" fontId="18" fillId="51" borderId="60" applyNumberFormat="0" applyProtection="0">
      <alignment horizontal="left" vertical="center" indent="1"/>
    </xf>
    <xf numFmtId="0" fontId="18" fillId="36" borderId="60" applyNumberFormat="0" applyProtection="0">
      <alignment horizontal="left" vertical="center" indent="1"/>
    </xf>
    <xf numFmtId="4" fontId="25" fillId="49" borderId="60" applyNumberFormat="0" applyProtection="0">
      <alignment horizontal="left" vertical="center" indent="1"/>
    </xf>
    <xf numFmtId="4" fontId="25" fillId="47" borderId="59" applyNumberFormat="0" applyProtection="0">
      <alignment horizontal="left" vertical="center" indent="1"/>
    </xf>
    <xf numFmtId="0" fontId="18" fillId="49" borderId="60" applyNumberFormat="0" applyProtection="0">
      <alignment horizontal="left" vertical="center" indent="1"/>
    </xf>
    <xf numFmtId="0" fontId="1" fillId="0" borderId="0"/>
    <xf numFmtId="44"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0" fontId="19" fillId="0" borderId="0"/>
    <xf numFmtId="0" fontId="18" fillId="0" borderId="0"/>
    <xf numFmtId="0" fontId="19" fillId="0" borderId="0"/>
    <xf numFmtId="0" fontId="18" fillId="0" borderId="0"/>
    <xf numFmtId="0" fontId="1" fillId="0" borderId="0"/>
    <xf numFmtId="0" fontId="1" fillId="0" borderId="0"/>
    <xf numFmtId="0" fontId="18"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 fontId="27" fillId="52" borderId="60" applyNumberFormat="0" applyProtection="0">
      <alignment vertical="center"/>
    </xf>
    <xf numFmtId="4" fontId="25" fillId="37" borderId="63" applyNumberFormat="0" applyProtection="0">
      <alignment horizontal="right" vertical="center"/>
    </xf>
    <xf numFmtId="4" fontId="25" fillId="38" borderId="63" applyNumberFormat="0" applyProtection="0">
      <alignment horizontal="right" vertical="center"/>
    </xf>
    <xf numFmtId="4" fontId="25" fillId="39" borderId="63" applyNumberFormat="0" applyProtection="0">
      <alignment horizontal="right" vertical="center"/>
    </xf>
    <xf numFmtId="4" fontId="25" fillId="52" borderId="60" applyNumberFormat="0" applyProtection="0">
      <alignment horizontal="left" vertical="center" indent="1"/>
    </xf>
    <xf numFmtId="4" fontId="25" fillId="52" borderId="60" applyNumberFormat="0" applyProtection="0">
      <alignment vertical="center"/>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51" borderId="60" applyNumberFormat="0" applyProtection="0">
      <alignment horizontal="left" vertical="center" indent="1"/>
    </xf>
    <xf numFmtId="0" fontId="18" fillId="51" borderId="60" applyNumberFormat="0" applyProtection="0">
      <alignment horizontal="left" vertical="center" indent="1"/>
    </xf>
    <xf numFmtId="0" fontId="18" fillId="51" borderId="60" applyNumberFormat="0" applyProtection="0">
      <alignment horizontal="left" vertical="center" indent="1"/>
    </xf>
    <xf numFmtId="0" fontId="18" fillId="51" borderId="60" applyNumberFormat="0" applyProtection="0">
      <alignment horizontal="left" vertical="center" indent="1"/>
    </xf>
    <xf numFmtId="0" fontId="18" fillId="50" borderId="60" applyNumberFormat="0" applyProtection="0">
      <alignment horizontal="left" vertical="center" indent="1"/>
    </xf>
    <xf numFmtId="0" fontId="18" fillId="50" borderId="60" applyNumberFormat="0" applyProtection="0">
      <alignment horizontal="left" vertical="center" indent="1"/>
    </xf>
    <xf numFmtId="0" fontId="18" fillId="50" borderId="60" applyNumberFormat="0" applyProtection="0">
      <alignment horizontal="left" vertical="center" indent="1"/>
    </xf>
    <xf numFmtId="0" fontId="18" fillId="49" borderId="60" applyNumberFormat="0" applyProtection="0">
      <alignment horizontal="left" vertical="center" indent="1"/>
    </xf>
    <xf numFmtId="0" fontId="18" fillId="49" borderId="60" applyNumberFormat="0" applyProtection="0">
      <alignment horizontal="left" vertical="center" indent="1"/>
    </xf>
    <xf numFmtId="4" fontId="25" fillId="49" borderId="60" applyNumberFormat="0" applyProtection="0">
      <alignment horizontal="left" vertical="center" indent="1"/>
    </xf>
    <xf numFmtId="4" fontId="25" fillId="49" borderId="60" applyNumberFormat="0" applyProtection="0">
      <alignment horizontal="left" vertical="center" indent="1"/>
    </xf>
    <xf numFmtId="4" fontId="25" fillId="47" borderId="60" applyNumberFormat="0" applyProtection="0">
      <alignment horizontal="left" vertical="center" indent="1"/>
    </xf>
    <xf numFmtId="4" fontId="25" fillId="43" borderId="60" applyNumberFormat="0" applyProtection="0">
      <alignment horizontal="right" vertical="center"/>
    </xf>
    <xf numFmtId="4" fontId="25" fillId="42" borderId="60" applyNumberFormat="0" applyProtection="0">
      <alignment horizontal="right" vertical="center"/>
    </xf>
    <xf numFmtId="4" fontId="25" fillId="41" borderId="60" applyNumberFormat="0" applyProtection="0">
      <alignment horizontal="right" vertical="center"/>
    </xf>
    <xf numFmtId="4" fontId="25" fillId="40" borderId="60" applyNumberFormat="0" applyProtection="0">
      <alignment horizontal="right" vertical="center"/>
    </xf>
    <xf numFmtId="4" fontId="25" fillId="39" borderId="60" applyNumberFormat="0" applyProtection="0">
      <alignment horizontal="right" vertical="center"/>
    </xf>
    <xf numFmtId="4" fontId="25" fillId="38" borderId="60" applyNumberFormat="0" applyProtection="0">
      <alignment horizontal="right" vertical="center"/>
    </xf>
    <xf numFmtId="4" fontId="25" fillId="37" borderId="60" applyNumberFormat="0" applyProtection="0">
      <alignment horizontal="right" vertical="center"/>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3" applyNumberFormat="0" applyProtection="0">
      <alignment horizontal="left" vertical="center" indent="1"/>
    </xf>
    <xf numFmtId="4" fontId="25" fillId="45" borderId="64" applyNumberFormat="0" applyProtection="0">
      <alignment horizontal="right" vertical="center"/>
    </xf>
    <xf numFmtId="0" fontId="18" fillId="36" borderId="63" applyNumberFormat="0" applyProtection="0">
      <alignment horizontal="left" vertical="center" indent="1"/>
    </xf>
    <xf numFmtId="0" fontId="18" fillId="36" borderId="64" applyNumberFormat="0" applyProtection="0">
      <alignment horizontal="left" vertical="center" indent="1"/>
    </xf>
    <xf numFmtId="4" fontId="25" fillId="49" borderId="64" applyNumberFormat="0" applyProtection="0">
      <alignment horizontal="left" vertical="center" indent="1"/>
    </xf>
    <xf numFmtId="4" fontId="25" fillId="53" borderId="61" applyNumberFormat="0" applyProtection="0">
      <alignment horizontal="left" vertical="center"/>
    </xf>
    <xf numFmtId="4" fontId="25" fillId="42" borderId="63" applyNumberFormat="0" applyProtection="0">
      <alignment horizontal="right" vertical="center"/>
    </xf>
    <xf numFmtId="4" fontId="25" fillId="47" borderId="63" applyNumberFormat="0" applyProtection="0">
      <alignment horizontal="right" vertical="center"/>
    </xf>
    <xf numFmtId="4" fontId="25" fillId="34" borderId="63" applyNumberFormat="0" applyProtection="0">
      <alignment vertical="center"/>
    </xf>
    <xf numFmtId="4" fontId="27" fillId="47" borderId="63" applyNumberFormat="0" applyProtection="0">
      <alignment horizontal="right" vertical="center"/>
    </xf>
    <xf numFmtId="0" fontId="18" fillId="36" borderId="63" applyNumberFormat="0" applyProtection="0">
      <alignment horizontal="left" vertical="center" indent="1"/>
    </xf>
    <xf numFmtId="4" fontId="25" fillId="41" borderId="63" applyNumberFormat="0" applyProtection="0">
      <alignment horizontal="right" vertical="center"/>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4" fontId="27" fillId="47" borderId="60" applyNumberFormat="0" applyProtection="0">
      <alignment horizontal="right" vertical="center"/>
    </xf>
    <xf numFmtId="4" fontId="25" fillId="47" borderId="60" applyNumberFormat="0" applyProtection="0">
      <alignment horizontal="right" vertical="center"/>
    </xf>
    <xf numFmtId="4" fontId="25" fillId="52" borderId="60" applyNumberFormat="0" applyProtection="0">
      <alignment horizontal="left" vertical="center" indent="1"/>
    </xf>
    <xf numFmtId="4" fontId="25" fillId="47" borderId="60" applyNumberFormat="0" applyProtection="0">
      <alignment horizontal="left" vertical="center" indent="1"/>
    </xf>
    <xf numFmtId="4" fontId="26" fillId="46" borderId="60" applyNumberFormat="0" applyProtection="0">
      <alignment horizontal="left" vertical="center" indent="1"/>
    </xf>
    <xf numFmtId="4" fontId="25" fillId="45" borderId="60" applyNumberFormat="0" applyProtection="0">
      <alignment horizontal="right" vertical="center"/>
    </xf>
    <xf numFmtId="4" fontId="25" fillId="44" borderId="60" applyNumberFormat="0" applyProtection="0">
      <alignment horizontal="right" vertical="center"/>
    </xf>
    <xf numFmtId="4" fontId="25" fillId="34" borderId="60" applyNumberFormat="0" applyProtection="0">
      <alignment vertical="center"/>
    </xf>
    <xf numFmtId="4" fontId="26" fillId="35" borderId="58" applyNumberFormat="0" applyProtection="0">
      <alignment vertical="center"/>
    </xf>
    <xf numFmtId="4" fontId="26" fillId="35" borderId="58" applyNumberFormat="0" applyProtection="0">
      <alignment vertical="center"/>
    </xf>
    <xf numFmtId="4" fontId="27" fillId="34" borderId="60" applyNumberFormat="0" applyProtection="0">
      <alignment vertical="center"/>
    </xf>
    <xf numFmtId="4" fontId="25" fillId="34" borderId="60" applyNumberFormat="0" applyProtection="0">
      <alignment horizontal="left" vertical="center" indent="1"/>
    </xf>
    <xf numFmtId="4" fontId="25" fillId="34"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4" fontId="25" fillId="37" borderId="60" applyNumberFormat="0" applyProtection="0">
      <alignment horizontal="right" vertical="center"/>
    </xf>
    <xf numFmtId="4" fontId="25" fillId="38" borderId="60" applyNumberFormat="0" applyProtection="0">
      <alignment horizontal="right" vertical="center"/>
    </xf>
    <xf numFmtId="4" fontId="25" fillId="39" borderId="60" applyNumberFormat="0" applyProtection="0">
      <alignment horizontal="right" vertical="center"/>
    </xf>
    <xf numFmtId="4" fontId="25" fillId="40" borderId="60" applyNumberFormat="0" applyProtection="0">
      <alignment horizontal="right" vertical="center"/>
    </xf>
    <xf numFmtId="4" fontId="25" fillId="41" borderId="60" applyNumberFormat="0" applyProtection="0">
      <alignment horizontal="right" vertical="center"/>
    </xf>
    <xf numFmtId="4" fontId="25" fillId="42" borderId="60" applyNumberFormat="0" applyProtection="0">
      <alignment horizontal="right" vertical="center"/>
    </xf>
    <xf numFmtId="4" fontId="25" fillId="43" borderId="60" applyNumberFormat="0" applyProtection="0">
      <alignment horizontal="right" vertical="center"/>
    </xf>
    <xf numFmtId="4" fontId="25" fillId="44" borderId="60" applyNumberFormat="0" applyProtection="0">
      <alignment horizontal="right" vertical="center"/>
    </xf>
    <xf numFmtId="4" fontId="25" fillId="45" borderId="60" applyNumberFormat="0" applyProtection="0">
      <alignment horizontal="right" vertical="center"/>
    </xf>
    <xf numFmtId="4" fontId="26" fillId="46" borderId="60" applyNumberFormat="0" applyProtection="0">
      <alignment horizontal="left" vertical="center" indent="1"/>
    </xf>
    <xf numFmtId="4" fontId="25" fillId="47" borderId="59" applyNumberFormat="0" applyProtection="0">
      <alignment horizontal="left" vertical="center" indent="1"/>
    </xf>
    <xf numFmtId="4" fontId="25" fillId="47" borderId="59" applyNumberFormat="0" applyProtection="0">
      <alignment horizontal="left" vertical="center" indent="1"/>
    </xf>
    <xf numFmtId="4" fontId="25" fillId="47" borderId="59" applyNumberFormat="0" applyProtection="0">
      <alignment horizontal="left" vertical="center" indent="1"/>
    </xf>
    <xf numFmtId="4" fontId="25" fillId="47" borderId="59"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4" fontId="25" fillId="47" borderId="60" applyNumberFormat="0" applyProtection="0">
      <alignment horizontal="left" vertical="center" indent="1"/>
    </xf>
    <xf numFmtId="4" fontId="25" fillId="47" borderId="60" applyNumberFormat="0" applyProtection="0">
      <alignment horizontal="left" vertical="center" indent="1"/>
    </xf>
    <xf numFmtId="4" fontId="25" fillId="49" borderId="60" applyNumberFormat="0" applyProtection="0">
      <alignment horizontal="left" vertical="center" indent="1"/>
    </xf>
    <xf numFmtId="4" fontId="25" fillId="49" borderId="60" applyNumberFormat="0" applyProtection="0">
      <alignment horizontal="left" vertical="center" indent="1"/>
    </xf>
    <xf numFmtId="0" fontId="18" fillId="49" borderId="60" applyNumberFormat="0" applyProtection="0">
      <alignment horizontal="left" vertical="center" indent="1"/>
    </xf>
    <xf numFmtId="0" fontId="18" fillId="49" borderId="60" applyNumberFormat="0" applyProtection="0">
      <alignment horizontal="left" vertical="center" indent="1"/>
    </xf>
    <xf numFmtId="0" fontId="18" fillId="49" borderId="60" applyNumberFormat="0" applyProtection="0">
      <alignment horizontal="left" vertical="center" indent="1"/>
    </xf>
    <xf numFmtId="0" fontId="18" fillId="49" borderId="60" applyNumberFormat="0" applyProtection="0">
      <alignment horizontal="left" vertical="center" indent="1"/>
    </xf>
    <xf numFmtId="0" fontId="18" fillId="50" borderId="60" applyNumberFormat="0" applyProtection="0">
      <alignment horizontal="left" vertical="center" indent="1"/>
    </xf>
    <xf numFmtId="0" fontId="18" fillId="50" borderId="60" applyNumberFormat="0" applyProtection="0">
      <alignment horizontal="left" vertical="center" indent="1"/>
    </xf>
    <xf numFmtId="0" fontId="18" fillId="50" borderId="60" applyNumberFormat="0" applyProtection="0">
      <alignment horizontal="left" vertical="center" indent="1"/>
    </xf>
    <xf numFmtId="0" fontId="18" fillId="50" borderId="60" applyNumberFormat="0" applyProtection="0">
      <alignment horizontal="left" vertical="center" indent="1"/>
    </xf>
    <xf numFmtId="0" fontId="18" fillId="51" borderId="60" applyNumberFormat="0" applyProtection="0">
      <alignment horizontal="left" vertical="center" indent="1"/>
    </xf>
    <xf numFmtId="0" fontId="18" fillId="51" borderId="60" applyNumberFormat="0" applyProtection="0">
      <alignment horizontal="left" vertical="center" indent="1"/>
    </xf>
    <xf numFmtId="0" fontId="18" fillId="51" borderId="60" applyNumberFormat="0" applyProtection="0">
      <alignment horizontal="left" vertical="center" indent="1"/>
    </xf>
    <xf numFmtId="0" fontId="18" fillId="51"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4" fontId="25" fillId="52" borderId="60" applyNumberFormat="0" applyProtection="0">
      <alignment vertical="center"/>
    </xf>
    <xf numFmtId="4" fontId="27" fillId="52" borderId="60" applyNumberFormat="0" applyProtection="0">
      <alignment vertical="center"/>
    </xf>
    <xf numFmtId="4" fontId="25" fillId="52" borderId="60" applyNumberFormat="0" applyProtection="0">
      <alignment horizontal="left" vertical="center" indent="1"/>
    </xf>
    <xf numFmtId="4" fontId="25" fillId="52" borderId="60" applyNumberFormat="0" applyProtection="0">
      <alignment horizontal="left" vertical="center" indent="1"/>
    </xf>
    <xf numFmtId="4" fontId="25" fillId="47" borderId="60" applyNumberFormat="0" applyProtection="0">
      <alignment horizontal="right" vertical="center"/>
    </xf>
    <xf numFmtId="4" fontId="27" fillId="47" borderId="60" applyNumberFormat="0" applyProtection="0">
      <alignment horizontal="right" vertical="center"/>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4" fontId="25" fillId="53" borderId="58" applyNumberFormat="0" applyProtection="0">
      <alignment horizontal="left" vertical="center"/>
    </xf>
    <xf numFmtId="4" fontId="25" fillId="53" borderId="58" applyNumberFormat="0" applyProtection="0">
      <alignment horizontal="left" vertical="center"/>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4" fontId="30" fillId="47" borderId="60" applyNumberFormat="0" applyProtection="0">
      <alignment horizontal="right" vertical="center"/>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4" applyNumberFormat="0" applyProtection="0">
      <alignment horizontal="left" vertical="center" indent="1"/>
    </xf>
    <xf numFmtId="4" fontId="25" fillId="42" borderId="64" applyNumberFormat="0" applyProtection="0">
      <alignment horizontal="right" vertical="center"/>
    </xf>
    <xf numFmtId="4" fontId="25" fillId="40" borderId="64" applyNumberFormat="0" applyProtection="0">
      <alignment horizontal="right" vertical="center"/>
    </xf>
    <xf numFmtId="0" fontId="18" fillId="51" borderId="64" applyNumberFormat="0" applyProtection="0">
      <alignment horizontal="left" vertical="center" indent="1"/>
    </xf>
    <xf numFmtId="0" fontId="18" fillId="36" borderId="64" applyNumberFormat="0" applyProtection="0">
      <alignment horizontal="left" vertical="center" indent="1"/>
    </xf>
    <xf numFmtId="4" fontId="25" fillId="40" borderId="64" applyNumberFormat="0" applyProtection="0">
      <alignment horizontal="right" vertical="center"/>
    </xf>
    <xf numFmtId="4" fontId="25" fillId="44" borderId="64" applyNumberFormat="0" applyProtection="0">
      <alignment horizontal="righ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50" borderId="64" applyNumberFormat="0" applyProtection="0">
      <alignment horizontal="left" vertical="center" indent="1"/>
    </xf>
    <xf numFmtId="4" fontId="27" fillId="47" borderId="64" applyNumberFormat="0" applyProtection="0">
      <alignment horizontal="right" vertical="center"/>
    </xf>
    <xf numFmtId="4" fontId="25" fillId="47" borderId="64" applyNumberFormat="0" applyProtection="0">
      <alignment horizontal="right" vertical="center"/>
    </xf>
    <xf numFmtId="4" fontId="25" fillId="52" borderId="64" applyNumberFormat="0" applyProtection="0">
      <alignment horizontal="left" vertical="center" indent="1"/>
    </xf>
    <xf numFmtId="4" fontId="25" fillId="52" borderId="64" applyNumberFormat="0" applyProtection="0">
      <alignment horizontal="left" vertical="center" indent="1"/>
    </xf>
    <xf numFmtId="4" fontId="27" fillId="52" borderId="64" applyNumberFormat="0" applyProtection="0">
      <alignment vertical="center"/>
    </xf>
    <xf numFmtId="4" fontId="25" fillId="52" borderId="64" applyNumberFormat="0" applyProtection="0">
      <alignment vertical="center"/>
    </xf>
    <xf numFmtId="0" fontId="18" fillId="49"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7" borderId="59" applyNumberFormat="0" applyProtection="0">
      <alignment horizontal="left" vertical="center" indent="1"/>
    </xf>
    <xf numFmtId="4" fontId="25" fillId="47" borderId="59" applyNumberFormat="0" applyProtection="0">
      <alignment horizontal="left" vertical="center" indent="1"/>
    </xf>
    <xf numFmtId="4" fontId="25" fillId="47" borderId="66" applyNumberFormat="0" applyProtection="0">
      <alignment horizontal="left" vertical="center" indent="1"/>
    </xf>
    <xf numFmtId="0" fontId="18" fillId="36" borderId="64" applyNumberFormat="0" applyProtection="0">
      <alignment horizontal="left" vertical="center" indent="1"/>
    </xf>
    <xf numFmtId="4" fontId="25" fillId="34" borderId="64" applyNumberFormat="0" applyProtection="0">
      <alignment horizontal="left" vertical="center" indent="1"/>
    </xf>
    <xf numFmtId="4" fontId="25" fillId="40" borderId="64" applyNumberFormat="0" applyProtection="0">
      <alignment horizontal="right" vertical="center"/>
    </xf>
    <xf numFmtId="4" fontId="25" fillId="39" borderId="64" applyNumberFormat="0" applyProtection="0">
      <alignment horizontal="right" vertical="center"/>
    </xf>
    <xf numFmtId="0" fontId="18" fillId="36" borderId="64" applyNumberFormat="0" applyProtection="0">
      <alignment horizontal="left" vertical="center" indent="1"/>
    </xf>
    <xf numFmtId="4" fontId="25" fillId="44" borderId="63" applyNumberFormat="0" applyProtection="0">
      <alignment horizontal="right" vertical="center"/>
    </xf>
    <xf numFmtId="4" fontId="25" fillId="45" borderId="63" applyNumberFormat="0" applyProtection="0">
      <alignment horizontal="right" vertical="center"/>
    </xf>
    <xf numFmtId="4" fontId="26" fillId="46" borderId="63" applyNumberFormat="0" applyProtection="0">
      <alignment horizontal="left" vertical="center" indent="1"/>
    </xf>
    <xf numFmtId="4" fontId="25" fillId="47" borderId="62" applyNumberFormat="0" applyProtection="0">
      <alignment horizontal="left" vertical="center" indent="1"/>
    </xf>
    <xf numFmtId="4" fontId="25" fillId="47" borderId="62" applyNumberFormat="0" applyProtection="0">
      <alignment horizontal="left" vertical="center" indent="1"/>
    </xf>
    <xf numFmtId="4" fontId="25" fillId="53" borderId="65" applyNumberFormat="0" applyProtection="0">
      <alignment horizontal="left" vertical="center"/>
    </xf>
    <xf numFmtId="0" fontId="18" fillId="36" borderId="63" applyNumberFormat="0" applyProtection="0">
      <alignment horizontal="left" vertical="center" indent="1"/>
    </xf>
    <xf numFmtId="0" fontId="18" fillId="49" borderId="63" applyNumberFormat="0" applyProtection="0">
      <alignment horizontal="left" vertical="center" indent="1"/>
    </xf>
    <xf numFmtId="0" fontId="18" fillId="50" borderId="63" applyNumberFormat="0" applyProtection="0">
      <alignment horizontal="left" vertical="center" indent="1"/>
    </xf>
    <xf numFmtId="0" fontId="18" fillId="50" borderId="63" applyNumberFormat="0" applyProtection="0">
      <alignment horizontal="left" vertical="center" indent="1"/>
    </xf>
    <xf numFmtId="0" fontId="18" fillId="51" borderId="63" applyNumberFormat="0" applyProtection="0">
      <alignment horizontal="left" vertical="center" indent="1"/>
    </xf>
    <xf numFmtId="0" fontId="18" fillId="36" borderId="63" applyNumberFormat="0" applyProtection="0">
      <alignment horizontal="left" vertical="center" indent="1"/>
    </xf>
    <xf numFmtId="0" fontId="18" fillId="36" borderId="63" applyNumberFormat="0" applyProtection="0">
      <alignment horizontal="left" vertical="center" indent="1"/>
    </xf>
    <xf numFmtId="0" fontId="18" fillId="36" borderId="63" applyNumberFormat="0" applyProtection="0">
      <alignment horizontal="left" vertical="center" indent="1"/>
    </xf>
    <xf numFmtId="0" fontId="18" fillId="36" borderId="63" applyNumberFormat="0" applyProtection="0">
      <alignment horizontal="left" vertical="center" indent="1"/>
    </xf>
    <xf numFmtId="4" fontId="25" fillId="52" borderId="63" applyNumberFormat="0" applyProtection="0">
      <alignment vertical="center"/>
    </xf>
    <xf numFmtId="4" fontId="27" fillId="52" borderId="63" applyNumberFormat="0" applyProtection="0">
      <alignment vertical="center"/>
    </xf>
    <xf numFmtId="4" fontId="25" fillId="52" borderId="63" applyNumberFormat="0" applyProtection="0">
      <alignment horizontal="left" vertical="center" indent="1"/>
    </xf>
    <xf numFmtId="0" fontId="18" fillId="36" borderId="63" applyNumberFormat="0" applyProtection="0">
      <alignment horizontal="left" vertical="center" indent="1"/>
    </xf>
    <xf numFmtId="4" fontId="30" fillId="47" borderId="60" applyNumberFormat="0" applyProtection="0">
      <alignment horizontal="right" vertical="center"/>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3"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4" fontId="25" fillId="34" borderId="60" applyNumberFormat="0" applyProtection="0">
      <alignment vertical="center"/>
    </xf>
    <xf numFmtId="0" fontId="18" fillId="36" borderId="60" applyNumberFormat="0" applyProtection="0">
      <alignment horizontal="left" vertical="center" indent="1"/>
    </xf>
    <xf numFmtId="4" fontId="25" fillId="40" borderId="63" applyNumberFormat="0" applyProtection="0">
      <alignment horizontal="right" vertical="center"/>
    </xf>
    <xf numFmtId="4" fontId="25" fillId="52" borderId="63" applyNumberFormat="0" applyProtection="0">
      <alignment horizontal="left" vertical="center" indent="1"/>
    </xf>
    <xf numFmtId="4" fontId="26" fillId="35" borderId="65" applyNumberFormat="0" applyProtection="0">
      <alignment vertical="center"/>
    </xf>
    <xf numFmtId="0" fontId="18" fillId="36" borderId="64" applyNumberFormat="0" applyProtection="0">
      <alignment horizontal="left" vertical="center" indent="1"/>
    </xf>
    <xf numFmtId="4" fontId="25" fillId="44" borderId="64" applyNumberFormat="0" applyProtection="0">
      <alignment horizontal="right" vertical="center"/>
    </xf>
    <xf numFmtId="0" fontId="18" fillId="36" borderId="63" applyNumberFormat="0" applyProtection="0">
      <alignment horizontal="left" vertical="center" indent="1"/>
    </xf>
    <xf numFmtId="0" fontId="18" fillId="36" borderId="63" applyNumberFormat="0" applyProtection="0">
      <alignment horizontal="left" vertical="center" indent="1"/>
    </xf>
    <xf numFmtId="4" fontId="25" fillId="53" borderId="65" applyNumberFormat="0" applyProtection="0">
      <alignment horizontal="left" vertical="center"/>
    </xf>
    <xf numFmtId="0" fontId="18" fillId="51" borderId="64" applyNumberFormat="0" applyProtection="0">
      <alignment horizontal="left" vertical="center" indent="1"/>
    </xf>
    <xf numFmtId="0" fontId="18" fillId="36" borderId="64" applyNumberFormat="0" applyProtection="0">
      <alignment horizontal="left" vertical="center" indent="1"/>
    </xf>
    <xf numFmtId="0" fontId="18" fillId="36" borderId="63" applyNumberFormat="0" applyProtection="0">
      <alignment horizontal="left" vertical="center" indent="1"/>
    </xf>
    <xf numFmtId="0" fontId="18" fillId="36" borderId="64" applyNumberFormat="0" applyProtection="0">
      <alignment horizontal="left" vertical="center" indent="1"/>
    </xf>
    <xf numFmtId="4" fontId="30" fillId="47" borderId="63" applyNumberFormat="0" applyProtection="0">
      <alignment horizontal="right" vertical="center"/>
    </xf>
    <xf numFmtId="0" fontId="18" fillId="49" borderId="63" applyNumberFormat="0" applyProtection="0">
      <alignment horizontal="left" vertical="center" indent="1"/>
    </xf>
    <xf numFmtId="4" fontId="25" fillId="42" borderId="64" applyNumberFormat="0" applyProtection="0">
      <alignment horizontal="right" vertical="center"/>
    </xf>
    <xf numFmtId="0" fontId="18" fillId="49" borderId="64" applyNumberFormat="0" applyProtection="0">
      <alignment horizontal="left" vertical="center" indent="1"/>
    </xf>
    <xf numFmtId="0" fontId="18" fillId="36" borderId="63" applyNumberFormat="0" applyProtection="0">
      <alignment horizontal="left" vertical="center" indent="1"/>
    </xf>
    <xf numFmtId="4" fontId="25" fillId="34" borderId="64" applyNumberFormat="0" applyProtection="0">
      <alignmen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3" applyNumberFormat="0" applyProtection="0">
      <alignment horizontal="left" vertical="center" indent="1"/>
    </xf>
    <xf numFmtId="0" fontId="18" fillId="36" borderId="63" applyNumberFormat="0" applyProtection="0">
      <alignment horizontal="left" vertical="center" indent="1"/>
    </xf>
    <xf numFmtId="4" fontId="25" fillId="47" borderId="64" applyNumberFormat="0" applyProtection="0">
      <alignment horizontal="right" vertical="center"/>
    </xf>
    <xf numFmtId="4" fontId="25" fillId="47" borderId="62" applyNumberFormat="0" applyProtection="0">
      <alignment horizontal="left" vertical="center" indent="1"/>
    </xf>
    <xf numFmtId="0" fontId="18" fillId="36" borderId="64" applyNumberFormat="0" applyProtection="0">
      <alignment horizontal="left" vertical="center" indent="1"/>
    </xf>
    <xf numFmtId="0" fontId="18" fillId="49"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0" fontId="18" fillId="36" borderId="64" applyNumberFormat="0" applyProtection="0">
      <alignment horizontal="left" vertical="center" indent="1"/>
    </xf>
    <xf numFmtId="4" fontId="25" fillId="49" borderId="64" applyNumberFormat="0" applyProtection="0">
      <alignment horizontal="left" vertical="center" indent="1"/>
    </xf>
    <xf numFmtId="4" fontId="25" fillId="47" borderId="66" applyNumberFormat="0" applyProtection="0">
      <alignment horizontal="left" vertical="center" indent="1"/>
    </xf>
    <xf numFmtId="0" fontId="18" fillId="36" borderId="64" applyNumberFormat="0" applyProtection="0">
      <alignment horizontal="left" vertical="center" indent="1"/>
    </xf>
    <xf numFmtId="0" fontId="18" fillId="50" borderId="64" applyNumberFormat="0" applyProtection="0">
      <alignment horizontal="left" vertical="center" indent="1"/>
    </xf>
    <xf numFmtId="0" fontId="18" fillId="50" borderId="64" applyNumberFormat="0" applyProtection="0">
      <alignment horizontal="left" vertical="center" indent="1"/>
    </xf>
    <xf numFmtId="4" fontId="25" fillId="38" borderId="64" applyNumberFormat="0" applyProtection="0">
      <alignment horizontal="right" vertical="center"/>
    </xf>
    <xf numFmtId="4" fontId="25" fillId="34" borderId="60" applyNumberFormat="0" applyProtection="0">
      <alignment horizontal="left" vertical="center" indent="1"/>
    </xf>
    <xf numFmtId="0" fontId="18" fillId="36" borderId="63" applyNumberFormat="0" applyProtection="0">
      <alignment horizontal="left" vertical="center" indent="1"/>
    </xf>
    <xf numFmtId="0" fontId="18" fillId="36" borderId="64" applyNumberFormat="0" applyProtection="0">
      <alignment horizontal="left" vertical="center" indent="1"/>
    </xf>
    <xf numFmtId="4" fontId="25" fillId="53" borderId="61" applyNumberFormat="0" applyProtection="0">
      <alignment horizontal="left" vertical="center"/>
    </xf>
    <xf numFmtId="4" fontId="25" fillId="47" borderId="59" applyNumberFormat="0" applyProtection="0">
      <alignment horizontal="left" vertical="center" indent="1"/>
    </xf>
    <xf numFmtId="0" fontId="18" fillId="36" borderId="64" applyNumberFormat="0" applyProtection="0">
      <alignment horizontal="left" vertical="center" indent="1"/>
    </xf>
    <xf numFmtId="4" fontId="25" fillId="43" borderId="63" applyNumberFormat="0" applyProtection="0">
      <alignment horizontal="right" vertical="center"/>
    </xf>
    <xf numFmtId="4" fontId="25" fillId="49" borderId="64" applyNumberFormat="0" applyProtection="0">
      <alignment horizontal="left" vertical="center" indent="1"/>
    </xf>
    <xf numFmtId="4" fontId="25" fillId="40" borderId="64" applyNumberFormat="0" applyProtection="0">
      <alignment horizontal="right" vertical="center"/>
    </xf>
    <xf numFmtId="0" fontId="18" fillId="50" borderId="64" applyNumberFormat="0" applyProtection="0">
      <alignment horizontal="left" vertical="center" indent="1"/>
    </xf>
    <xf numFmtId="4" fontId="25" fillId="45" borderId="64" applyNumberFormat="0" applyProtection="0">
      <alignment horizontal="right" vertical="center"/>
    </xf>
    <xf numFmtId="0" fontId="18" fillId="36" borderId="64" applyNumberFormat="0" applyProtection="0">
      <alignment horizontal="left" vertical="center" indent="1"/>
    </xf>
    <xf numFmtId="4" fontId="25" fillId="34" borderId="63" applyNumberFormat="0" applyProtection="0">
      <alignment horizontal="left" vertical="center" indent="1"/>
    </xf>
    <xf numFmtId="4" fontId="25" fillId="34" borderId="63" applyNumberFormat="0" applyProtection="0">
      <alignment horizontal="left" vertical="center" indent="1"/>
    </xf>
    <xf numFmtId="0" fontId="18" fillId="51" borderId="64" applyNumberFormat="0" applyProtection="0">
      <alignment horizontal="left" vertical="center" indent="1"/>
    </xf>
    <xf numFmtId="4" fontId="30" fillId="47" borderId="64" applyNumberFormat="0" applyProtection="0">
      <alignment horizontal="right" vertical="center"/>
    </xf>
    <xf numFmtId="4" fontId="26" fillId="35" borderId="58" applyNumberFormat="0" applyProtection="0">
      <alignment vertical="center"/>
    </xf>
    <xf numFmtId="4" fontId="25" fillId="44" borderId="64" applyNumberFormat="0" applyProtection="0">
      <alignment horizontal="right" vertical="center"/>
    </xf>
    <xf numFmtId="0" fontId="18" fillId="36" borderId="64" applyNumberFormat="0" applyProtection="0">
      <alignment horizontal="left" vertical="center" indent="1"/>
    </xf>
    <xf numFmtId="4" fontId="25" fillId="49" borderId="64" applyNumberFormat="0" applyProtection="0">
      <alignment horizontal="left" vertical="center" indent="1"/>
    </xf>
    <xf numFmtId="0" fontId="18" fillId="49" borderId="64" applyNumberFormat="0" applyProtection="0">
      <alignment horizontal="left" vertical="center" indent="1"/>
    </xf>
    <xf numFmtId="0" fontId="18" fillId="36" borderId="63" applyNumberFormat="0" applyProtection="0">
      <alignment horizontal="left" vertical="center" indent="1"/>
    </xf>
    <xf numFmtId="0" fontId="18" fillId="36" borderId="64" applyNumberFormat="0" applyProtection="0">
      <alignment horizontal="left" vertical="center" indent="1"/>
    </xf>
    <xf numFmtId="0" fontId="18" fillId="36" borderId="63" applyNumberFormat="0" applyProtection="0">
      <alignment horizontal="left" vertical="center" indent="1"/>
    </xf>
    <xf numFmtId="0" fontId="18" fillId="50" borderId="60" applyNumberFormat="0" applyProtection="0">
      <alignment horizontal="left" vertical="center" indent="1"/>
    </xf>
    <xf numFmtId="0" fontId="18" fillId="36" borderId="60" applyNumberFormat="0" applyProtection="0">
      <alignment horizontal="left" vertical="center" indent="1"/>
    </xf>
    <xf numFmtId="0" fontId="18" fillId="36" borderId="64" applyNumberFormat="0" applyProtection="0">
      <alignment horizontal="left" vertical="center" indent="1"/>
    </xf>
    <xf numFmtId="4" fontId="26" fillId="35" borderId="58" applyNumberFormat="0" applyProtection="0">
      <alignment vertical="center"/>
    </xf>
    <xf numFmtId="4" fontId="25" fillId="47" borderId="59" applyNumberFormat="0" applyProtection="0">
      <alignment horizontal="left" vertical="center" indent="1"/>
    </xf>
    <xf numFmtId="4" fontId="25" fillId="47" borderId="59" applyNumberFormat="0" applyProtection="0">
      <alignment horizontal="left" vertical="center" indent="1"/>
    </xf>
    <xf numFmtId="4" fontId="25" fillId="53" borderId="58" applyNumberFormat="0" applyProtection="0">
      <alignment horizontal="left" vertical="center"/>
    </xf>
    <xf numFmtId="0" fontId="18" fillId="49" borderId="60" applyNumberFormat="0" applyProtection="0">
      <alignment horizontal="left" vertical="center" indent="1"/>
    </xf>
    <xf numFmtId="0" fontId="18" fillId="36" borderId="60" applyNumberFormat="0" applyProtection="0">
      <alignment horizontal="left" vertical="center" indent="1"/>
    </xf>
    <xf numFmtId="0" fontId="18" fillId="36" borderId="60" applyNumberFormat="0" applyProtection="0">
      <alignment horizontal="left" vertical="center" indent="1"/>
    </xf>
    <xf numFmtId="4" fontId="25" fillId="34" borderId="60" applyNumberFormat="0" applyProtection="0">
      <alignment horizontal="left" vertical="center" indent="1"/>
    </xf>
    <xf numFmtId="0" fontId="18" fillId="36" borderId="64" applyNumberFormat="0" applyProtection="0">
      <alignment horizontal="left" vertical="center" indent="1"/>
    </xf>
    <xf numFmtId="4" fontId="25" fillId="38" borderId="64" applyNumberFormat="0" applyProtection="0">
      <alignment horizontal="right" vertical="center"/>
    </xf>
    <xf numFmtId="4" fontId="25" fillId="43" borderId="64" applyNumberFormat="0" applyProtection="0">
      <alignment horizontal="right" vertical="center"/>
    </xf>
    <xf numFmtId="4" fontId="25" fillId="53" borderId="58" applyNumberFormat="0" applyProtection="0">
      <alignment horizontal="left" vertical="center"/>
    </xf>
    <xf numFmtId="0" fontId="18" fillId="49" borderId="64" applyNumberFormat="0" applyProtection="0">
      <alignment horizontal="left" vertical="center" indent="1"/>
    </xf>
    <xf numFmtId="4" fontId="25" fillId="53" borderId="65" applyNumberFormat="0" applyProtection="0">
      <alignment horizontal="left" vertical="center"/>
    </xf>
    <xf numFmtId="4" fontId="25" fillId="34" borderId="64" applyNumberFormat="0" applyProtection="0">
      <alignmen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3" applyNumberFormat="0" applyProtection="0">
      <alignment horizontal="left" vertical="center" indent="1"/>
    </xf>
    <xf numFmtId="4" fontId="25" fillId="41" borderId="64" applyNumberFormat="0" applyProtection="0">
      <alignment horizontal="right" vertical="center"/>
    </xf>
    <xf numFmtId="4" fontId="27" fillId="34" borderId="60" applyNumberFormat="0" applyProtection="0">
      <alignment vertical="center"/>
    </xf>
    <xf numFmtId="4" fontId="25" fillId="47" borderId="62" applyNumberFormat="0" applyProtection="0">
      <alignment horizontal="left" vertical="center" indent="1"/>
    </xf>
    <xf numFmtId="4" fontId="27" fillId="52" borderId="64" applyNumberFormat="0" applyProtection="0">
      <alignment vertical="center"/>
    </xf>
    <xf numFmtId="4" fontId="25" fillId="37" borderId="64" applyNumberFormat="0" applyProtection="0">
      <alignment horizontal="right" vertical="center"/>
    </xf>
    <xf numFmtId="4" fontId="25" fillId="47" borderId="59" applyNumberFormat="0" applyProtection="0">
      <alignment horizontal="left" vertical="center" indent="1"/>
    </xf>
    <xf numFmtId="0" fontId="18" fillId="36" borderId="64" applyNumberFormat="0" applyProtection="0">
      <alignment horizontal="left" vertical="center" indent="1"/>
    </xf>
    <xf numFmtId="0" fontId="18" fillId="49" borderId="63" applyNumberFormat="0" applyProtection="0">
      <alignment horizontal="left" vertical="center" indent="1"/>
    </xf>
    <xf numFmtId="4" fontId="26" fillId="35" borderId="61" applyNumberFormat="0" applyProtection="0">
      <alignmen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6" fillId="35" borderId="65" applyNumberFormat="0" applyProtection="0">
      <alignmen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9" borderId="63" applyNumberFormat="0" applyProtection="0">
      <alignment horizontal="left" vertical="center" indent="1"/>
    </xf>
    <xf numFmtId="0" fontId="18" fillId="51" borderId="64" applyNumberFormat="0" applyProtection="0">
      <alignment horizontal="left" vertical="center" indent="1"/>
    </xf>
    <xf numFmtId="4" fontId="25" fillId="38" borderId="64" applyNumberFormat="0" applyProtection="0">
      <alignment horizontal="right" vertical="center"/>
    </xf>
    <xf numFmtId="0" fontId="18" fillId="51" borderId="63" applyNumberFormat="0" applyProtection="0">
      <alignment horizontal="left" vertical="center" indent="1"/>
    </xf>
    <xf numFmtId="0" fontId="18" fillId="36" borderId="63" applyNumberFormat="0" applyProtection="0">
      <alignment horizontal="left" vertical="center" indent="1"/>
    </xf>
    <xf numFmtId="0" fontId="18" fillId="36" borderId="64" applyNumberFormat="0" applyProtection="0">
      <alignment horizontal="left" vertical="center" indent="1"/>
    </xf>
    <xf numFmtId="0" fontId="18" fillId="51" borderId="63" applyNumberFormat="0" applyProtection="0">
      <alignment horizontal="left" vertical="center" indent="1"/>
    </xf>
    <xf numFmtId="0" fontId="18" fillId="36" borderId="64" applyNumberFormat="0" applyProtection="0">
      <alignment horizontal="left" vertical="center" indent="1"/>
    </xf>
    <xf numFmtId="4" fontId="27" fillId="34" borderId="64" applyNumberFormat="0" applyProtection="0">
      <alignment vertical="center"/>
    </xf>
    <xf numFmtId="4" fontId="25" fillId="47" borderId="62" applyNumberFormat="0" applyProtection="0">
      <alignment horizontal="left" vertical="center" indent="1"/>
    </xf>
    <xf numFmtId="4" fontId="25" fillId="49" borderId="63" applyNumberFormat="0" applyProtection="0">
      <alignment horizontal="left" vertical="center" indent="1"/>
    </xf>
    <xf numFmtId="0" fontId="18" fillId="36" borderId="64" applyNumberFormat="0" applyProtection="0">
      <alignment horizontal="left" vertical="center" indent="1"/>
    </xf>
    <xf numFmtId="4" fontId="26" fillId="35" borderId="61" applyNumberFormat="0" applyProtection="0">
      <alignment vertical="center"/>
    </xf>
    <xf numFmtId="4" fontId="25" fillId="47" borderId="63" applyNumberFormat="0" applyProtection="0">
      <alignment horizontal="left" vertical="center" indent="1"/>
    </xf>
    <xf numFmtId="4" fontId="25" fillId="37" borderId="64" applyNumberFormat="0" applyProtection="0">
      <alignment horizontal="right" vertical="center"/>
    </xf>
    <xf numFmtId="0" fontId="18" fillId="36" borderId="64" applyNumberFormat="0" applyProtection="0">
      <alignment horizontal="left" vertical="center" indent="1"/>
    </xf>
    <xf numFmtId="4" fontId="26" fillId="4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7" borderId="62" applyNumberFormat="0" applyProtection="0">
      <alignment horizontal="left" vertical="center" indent="1"/>
    </xf>
    <xf numFmtId="0" fontId="18" fillId="49" borderId="63" applyNumberFormat="0" applyProtection="0">
      <alignment horizontal="left" vertical="center" indent="1"/>
    </xf>
    <xf numFmtId="4" fontId="25" fillId="38" borderId="64" applyNumberFormat="0" applyProtection="0">
      <alignment horizontal="right" vertical="center"/>
    </xf>
    <xf numFmtId="4" fontId="26" fillId="35" borderId="61" applyNumberFormat="0" applyProtection="0">
      <alignment vertical="center"/>
    </xf>
    <xf numFmtId="0" fontId="18" fillId="36" borderId="64" applyNumberFormat="0" applyProtection="0">
      <alignment horizontal="left" vertical="center" indent="1"/>
    </xf>
    <xf numFmtId="4" fontId="25" fillId="52" borderId="64" applyNumberFormat="0" applyProtection="0">
      <alignment vertical="center"/>
    </xf>
    <xf numFmtId="4" fontId="26" fillId="35" borderId="65" applyNumberFormat="0" applyProtection="0">
      <alignment vertical="center"/>
    </xf>
    <xf numFmtId="4" fontId="25" fillId="47" borderId="62" applyNumberFormat="0" applyProtection="0">
      <alignment horizontal="left" vertical="center" indent="1"/>
    </xf>
    <xf numFmtId="4" fontId="25" fillId="47" borderId="63" applyNumberFormat="0" applyProtection="0">
      <alignment horizontal="left" vertical="center" indent="1"/>
    </xf>
    <xf numFmtId="0" fontId="18" fillId="49" borderId="64" applyNumberFormat="0" applyProtection="0">
      <alignment horizontal="left" vertical="center" indent="1"/>
    </xf>
    <xf numFmtId="0" fontId="18" fillId="51" borderId="63" applyNumberFormat="0" applyProtection="0">
      <alignment horizontal="left" vertical="center" indent="1"/>
    </xf>
    <xf numFmtId="4" fontId="25" fillId="47" borderId="66" applyNumberFormat="0" applyProtection="0">
      <alignment horizontal="left" vertical="center" indent="1"/>
    </xf>
    <xf numFmtId="0" fontId="18" fillId="36" borderId="63" applyNumberFormat="0" applyProtection="0">
      <alignment horizontal="left" vertical="center" indent="1"/>
    </xf>
    <xf numFmtId="4" fontId="25" fillId="53" borderId="61" applyNumberFormat="0" applyProtection="0">
      <alignment horizontal="left" vertical="center"/>
    </xf>
    <xf numFmtId="4" fontId="25" fillId="47" borderId="66" applyNumberFormat="0" applyProtection="0">
      <alignment horizontal="left" vertical="center" indent="1"/>
    </xf>
    <xf numFmtId="4" fontId="25" fillId="39" borderId="64" applyNumberFormat="0" applyProtection="0">
      <alignment horizontal="right" vertical="center"/>
    </xf>
    <xf numFmtId="4" fontId="25" fillId="34" borderId="64" applyNumberFormat="0" applyProtection="0">
      <alignment vertical="center"/>
    </xf>
    <xf numFmtId="0" fontId="18" fillId="36" borderId="64" applyNumberFormat="0" applyProtection="0">
      <alignment horizontal="left" vertical="center" indent="1"/>
    </xf>
    <xf numFmtId="4" fontId="27" fillId="47" borderId="64" applyNumberFormat="0" applyProtection="0">
      <alignment horizontal="right" vertical="center"/>
    </xf>
    <xf numFmtId="0" fontId="18" fillId="50" borderId="63" applyNumberFormat="0" applyProtection="0">
      <alignment horizontal="left" vertical="center" indent="1"/>
    </xf>
    <xf numFmtId="0" fontId="18" fillId="50" borderId="63" applyNumberFormat="0" applyProtection="0">
      <alignment horizontal="left" vertical="center" indent="1"/>
    </xf>
    <xf numFmtId="4" fontId="27" fillId="47" borderId="64" applyNumberFormat="0" applyProtection="0">
      <alignment horizontal="right" vertical="center"/>
    </xf>
    <xf numFmtId="0" fontId="18" fillId="51" borderId="64" applyNumberFormat="0" applyProtection="0">
      <alignment horizontal="left" vertical="center" indent="1"/>
    </xf>
    <xf numFmtId="0" fontId="18" fillId="49"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30" fillId="47" borderId="64" applyNumberFormat="0" applyProtection="0">
      <alignment horizontal="right" vertical="center"/>
    </xf>
    <xf numFmtId="4" fontId="25" fillId="34"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3" applyNumberFormat="0" applyProtection="0">
      <alignment horizontal="left" vertical="center" indent="1"/>
    </xf>
    <xf numFmtId="4" fontId="25" fillId="47" borderId="62" applyNumberFormat="0" applyProtection="0">
      <alignment horizontal="left" vertical="center" indent="1"/>
    </xf>
    <xf numFmtId="0" fontId="18" fillId="36" borderId="64" applyNumberFormat="0" applyProtection="0">
      <alignment horizontal="left" vertical="center" indent="1"/>
    </xf>
    <xf numFmtId="0" fontId="18" fillId="50" borderId="64" applyNumberFormat="0" applyProtection="0">
      <alignment horizontal="left" vertical="center" indent="1"/>
    </xf>
    <xf numFmtId="0" fontId="18" fillId="51" borderId="64" applyNumberFormat="0" applyProtection="0">
      <alignment horizontal="left" vertical="center" indent="1"/>
    </xf>
    <xf numFmtId="0" fontId="18" fillId="51" borderId="64" applyNumberFormat="0" applyProtection="0">
      <alignment horizontal="left" vertical="center" indent="1"/>
    </xf>
    <xf numFmtId="4" fontId="27" fillId="34" borderId="63" applyNumberFormat="0" applyProtection="0">
      <alignment vertical="center"/>
    </xf>
    <xf numFmtId="0" fontId="18" fillId="51" borderId="64" applyNumberFormat="0" applyProtection="0">
      <alignment horizontal="left" vertical="center" indent="1"/>
    </xf>
    <xf numFmtId="0" fontId="18" fillId="36" borderId="63" applyNumberFormat="0" applyProtection="0">
      <alignment horizontal="left" vertical="center" indent="1"/>
    </xf>
    <xf numFmtId="4" fontId="25" fillId="52" borderId="64" applyNumberFormat="0" applyProtection="0">
      <alignment horizontal="left" vertical="center" indent="1"/>
    </xf>
    <xf numFmtId="0" fontId="18" fillId="36" borderId="64" applyNumberFormat="0" applyProtection="0">
      <alignment horizontal="left" vertical="center" indent="1"/>
    </xf>
    <xf numFmtId="0" fontId="18" fillId="50"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3" borderId="64" applyNumberFormat="0" applyProtection="0">
      <alignment horizontal="right" vertical="center"/>
    </xf>
    <xf numFmtId="0" fontId="18" fillId="50" borderId="64" applyNumberFormat="0" applyProtection="0">
      <alignment horizontal="left" vertical="center" indent="1"/>
    </xf>
    <xf numFmtId="4" fontId="25" fillId="39" borderId="64" applyNumberFormat="0" applyProtection="0">
      <alignment horizontal="right" vertical="center"/>
    </xf>
    <xf numFmtId="4" fontId="25" fillId="45" borderId="64" applyNumberFormat="0" applyProtection="0">
      <alignment horizontal="right" vertical="center"/>
    </xf>
    <xf numFmtId="4" fontId="27" fillId="34" borderId="64" applyNumberFormat="0" applyProtection="0">
      <alignmen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7" borderId="66" applyNumberFormat="0" applyProtection="0">
      <alignment horizontal="left" vertical="center" indent="1"/>
    </xf>
    <xf numFmtId="0" fontId="18" fillId="51" borderId="64" applyNumberFormat="0" applyProtection="0">
      <alignment horizontal="left" vertical="center" indent="1"/>
    </xf>
    <xf numFmtId="0" fontId="18" fillId="49" borderId="64" applyNumberFormat="0" applyProtection="0">
      <alignment horizontal="left" vertical="center" indent="1"/>
    </xf>
    <xf numFmtId="0" fontId="18" fillId="51" borderId="64" applyNumberFormat="0" applyProtection="0">
      <alignment horizontal="left" vertical="center" indent="1"/>
    </xf>
    <xf numFmtId="0" fontId="18" fillId="49" borderId="64" applyNumberFormat="0" applyProtection="0">
      <alignment horizontal="left" vertical="center" indent="1"/>
    </xf>
    <xf numFmtId="0" fontId="18" fillId="50" borderId="64" applyNumberFormat="0" applyProtection="0">
      <alignment horizontal="left" vertical="center" indent="1"/>
    </xf>
    <xf numFmtId="4" fontId="25" fillId="34" borderId="64" applyNumberFormat="0" applyProtection="0">
      <alignment horizontal="left" vertical="center" indent="1"/>
    </xf>
    <xf numFmtId="0" fontId="18" fillId="36" borderId="64" applyNumberFormat="0" applyProtection="0">
      <alignment horizontal="left" vertical="center" indent="1"/>
    </xf>
    <xf numFmtId="4" fontId="25" fillId="40" borderId="64" applyNumberFormat="0" applyProtection="0">
      <alignment horizontal="right" vertical="center"/>
    </xf>
    <xf numFmtId="4" fontId="25" fillId="41" borderId="64" applyNumberFormat="0" applyProtection="0">
      <alignment horizontal="right" vertical="center"/>
    </xf>
    <xf numFmtId="4" fontId="27" fillId="34" borderId="64" applyNumberFormat="0" applyProtection="0">
      <alignment vertical="center"/>
    </xf>
    <xf numFmtId="0" fontId="18" fillId="36" borderId="64" applyNumberFormat="0" applyProtection="0">
      <alignment horizontal="left" vertical="center" indent="1"/>
    </xf>
    <xf numFmtId="4" fontId="25" fillId="53" borderId="61" applyNumberFormat="0" applyProtection="0">
      <alignment horizontal="left" vertical="center"/>
    </xf>
    <xf numFmtId="4" fontId="25" fillId="34" borderId="64" applyNumberFormat="0" applyProtection="0">
      <alignment horizontal="left" vertical="center" indent="1"/>
    </xf>
    <xf numFmtId="0" fontId="18" fillId="51"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34" borderId="64" applyNumberFormat="0" applyProtection="0">
      <alignment horizontal="left" vertical="center" indent="1"/>
    </xf>
    <xf numFmtId="0" fontId="18" fillId="50" borderId="64" applyNumberFormat="0" applyProtection="0">
      <alignment horizontal="left" vertical="center" indent="1"/>
    </xf>
    <xf numFmtId="0" fontId="18" fillId="50" borderId="64" applyNumberFormat="0" applyProtection="0">
      <alignment horizontal="left" vertical="center" indent="1"/>
    </xf>
    <xf numFmtId="4" fontId="25" fillId="52" borderId="64" applyNumberFormat="0" applyProtection="0">
      <alignment horizontal="left" vertical="center" indent="1"/>
    </xf>
    <xf numFmtId="4" fontId="26" fillId="35" borderId="65" applyNumberFormat="0" applyProtection="0">
      <alignment vertical="center"/>
    </xf>
    <xf numFmtId="4" fontId="25" fillId="47" borderId="64" applyNumberFormat="0" applyProtection="0">
      <alignment horizontal="left" vertical="center" indent="1"/>
    </xf>
    <xf numFmtId="4" fontId="25" fillId="47" borderId="64" applyNumberFormat="0" applyProtection="0">
      <alignment horizontal="right" vertical="center"/>
    </xf>
    <xf numFmtId="0" fontId="18" fillId="49" borderId="64" applyNumberFormat="0" applyProtection="0">
      <alignment horizontal="left" vertical="center" indent="1"/>
    </xf>
    <xf numFmtId="4" fontId="25" fillId="47" borderId="66" applyNumberFormat="0" applyProtection="0">
      <alignment horizontal="left" vertical="center" indent="1"/>
    </xf>
    <xf numFmtId="0" fontId="18" fillId="49" borderId="64" applyNumberFormat="0" applyProtection="0">
      <alignment horizontal="left" vertical="center" indent="1"/>
    </xf>
    <xf numFmtId="0" fontId="18" fillId="49" borderId="64" applyNumberFormat="0" applyProtection="0">
      <alignment horizontal="left" vertical="center" indent="1"/>
    </xf>
    <xf numFmtId="4" fontId="26" fillId="35" borderId="61" applyNumberFormat="0" applyProtection="0">
      <alignment vertical="center"/>
    </xf>
    <xf numFmtId="0" fontId="18" fillId="36" borderId="64" applyNumberFormat="0" applyProtection="0">
      <alignment horizontal="left" vertical="center" indent="1"/>
    </xf>
    <xf numFmtId="0" fontId="18" fillId="50" borderId="64" applyNumberFormat="0" applyProtection="0">
      <alignment horizontal="left" vertical="center" indent="1"/>
    </xf>
    <xf numFmtId="0" fontId="18" fillId="36" borderId="64" applyNumberFormat="0" applyProtection="0">
      <alignment horizontal="left" vertical="center" indent="1"/>
    </xf>
    <xf numFmtId="4" fontId="27" fillId="47" borderId="64" applyNumberFormat="0" applyProtection="0">
      <alignment horizontal="right" vertical="center"/>
    </xf>
    <xf numFmtId="4" fontId="25" fillId="47" borderId="66" applyNumberFormat="0" applyProtection="0">
      <alignment horizontal="left" vertical="center" indent="1"/>
    </xf>
    <xf numFmtId="4" fontId="25" fillId="47" borderId="64" applyNumberFormat="0" applyProtection="0">
      <alignment horizontal="left" vertical="center" indent="1"/>
    </xf>
    <xf numFmtId="4" fontId="25" fillId="47" borderId="64" applyNumberFormat="0" applyProtection="0">
      <alignment horizontal="left" vertical="center" indent="1"/>
    </xf>
    <xf numFmtId="0" fontId="18" fillId="51" borderId="64" applyNumberFormat="0" applyProtection="0">
      <alignment horizontal="left" vertical="center" indent="1"/>
    </xf>
    <xf numFmtId="4" fontId="25" fillId="52" borderId="64" applyNumberFormat="0" applyProtection="0">
      <alignment vertical="center"/>
    </xf>
    <xf numFmtId="0" fontId="18" fillId="36" borderId="64" applyNumberFormat="0" applyProtection="0">
      <alignment horizontal="left" vertical="center" indent="1"/>
    </xf>
    <xf numFmtId="4" fontId="25" fillId="53" borderId="65" applyNumberFormat="0" applyProtection="0">
      <alignment horizontal="left" vertical="center"/>
    </xf>
    <xf numFmtId="4" fontId="26" fillId="46" borderId="64" applyNumberFormat="0" applyProtection="0">
      <alignment horizontal="left" vertical="center" indent="1"/>
    </xf>
    <xf numFmtId="4" fontId="25" fillId="49" borderId="64" applyNumberFormat="0" applyProtection="0">
      <alignment horizontal="left" vertical="center" indent="1"/>
    </xf>
    <xf numFmtId="4" fontId="25" fillId="47" borderId="64" applyNumberFormat="0" applyProtection="0">
      <alignment horizontal="left" vertical="center" indent="1"/>
    </xf>
    <xf numFmtId="0" fontId="18" fillId="50" borderId="64" applyNumberFormat="0" applyProtection="0">
      <alignment horizontal="left" vertical="center" indent="1"/>
    </xf>
    <xf numFmtId="4" fontId="25" fillId="37" borderId="64" applyNumberFormat="0" applyProtection="0">
      <alignment horizontal="right" vertical="center"/>
    </xf>
    <xf numFmtId="0" fontId="18" fillId="36" borderId="64" applyNumberFormat="0" applyProtection="0">
      <alignment horizontal="left" vertical="center" indent="1"/>
    </xf>
    <xf numFmtId="4" fontId="25" fillId="39" borderId="64" applyNumberFormat="0" applyProtection="0">
      <alignment horizontal="right" vertical="center"/>
    </xf>
    <xf numFmtId="4" fontId="26" fillId="35" borderId="65" applyNumberFormat="0" applyProtection="0">
      <alignment vertical="center"/>
    </xf>
    <xf numFmtId="0" fontId="18" fillId="36" borderId="64" applyNumberFormat="0" applyProtection="0">
      <alignment horizontal="left" vertical="center" indent="1"/>
    </xf>
    <xf numFmtId="4" fontId="25" fillId="47" borderId="64" applyNumberFormat="0" applyProtection="0">
      <alignment horizontal="left" vertical="center" indent="1"/>
    </xf>
    <xf numFmtId="0" fontId="18" fillId="36" borderId="64" applyNumberFormat="0" applyProtection="0">
      <alignment horizontal="left" vertical="center" indent="1"/>
    </xf>
    <xf numFmtId="4" fontId="25" fillId="52" borderId="64" applyNumberFormat="0" applyProtection="0">
      <alignment horizontal="left" vertical="center" indent="1"/>
    </xf>
    <xf numFmtId="0" fontId="18" fillId="50" borderId="64" applyNumberFormat="0" applyProtection="0">
      <alignment horizontal="left" vertical="center" indent="1"/>
    </xf>
    <xf numFmtId="0" fontId="18" fillId="36" borderId="64" applyNumberFormat="0" applyProtection="0">
      <alignment horizontal="left" vertical="center" indent="1"/>
    </xf>
    <xf numFmtId="0" fontId="18" fillId="51" borderId="64" applyNumberFormat="0" applyProtection="0">
      <alignment horizontal="left" vertical="center" indent="1"/>
    </xf>
    <xf numFmtId="4" fontId="25" fillId="38" borderId="64" applyNumberFormat="0" applyProtection="0">
      <alignment horizontal="right" vertical="center"/>
    </xf>
    <xf numFmtId="0" fontId="18" fillId="36" borderId="64" applyNumberFormat="0" applyProtection="0">
      <alignment horizontal="left" vertical="center" indent="1"/>
    </xf>
    <xf numFmtId="4" fontId="25" fillId="41" borderId="64" applyNumberFormat="0" applyProtection="0">
      <alignment horizontal="right" vertical="center"/>
    </xf>
    <xf numFmtId="0" fontId="18" fillId="50" borderId="64" applyNumberFormat="0" applyProtection="0">
      <alignment horizontal="left" vertical="center" indent="1"/>
    </xf>
    <xf numFmtId="4" fontId="25" fillId="52" borderId="64" applyNumberFormat="0" applyProtection="0">
      <alignment horizontal="left" vertical="center" indent="1"/>
    </xf>
    <xf numFmtId="4" fontId="25" fillId="47" borderId="64" applyNumberFormat="0" applyProtection="0">
      <alignment horizontal="left" vertical="center" indent="1"/>
    </xf>
    <xf numFmtId="4" fontId="25" fillId="49"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7" borderId="66" applyNumberFormat="0" applyProtection="0">
      <alignment horizontal="left" vertical="center" indent="1"/>
    </xf>
    <xf numFmtId="0" fontId="18" fillId="49" borderId="64" applyNumberFormat="0" applyProtection="0">
      <alignment horizontal="left" vertical="center" indent="1"/>
    </xf>
    <xf numFmtId="4" fontId="25" fillId="52" borderId="64" applyNumberFormat="0" applyProtection="0">
      <alignment horizontal="left" vertical="center" indent="1"/>
    </xf>
    <xf numFmtId="4" fontId="25" fillId="47" borderId="64" applyNumberFormat="0" applyProtection="0">
      <alignment horizontal="left" vertical="center" indent="1"/>
    </xf>
    <xf numFmtId="4" fontId="25" fillId="47" borderId="66"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34" borderId="64" applyNumberFormat="0" applyProtection="0">
      <alignment vertical="center"/>
    </xf>
    <xf numFmtId="4" fontId="25" fillId="47" borderId="66" applyNumberFormat="0" applyProtection="0">
      <alignment horizontal="left" vertical="center" indent="1"/>
    </xf>
    <xf numFmtId="0" fontId="18" fillId="50" borderId="64" applyNumberFormat="0" applyProtection="0">
      <alignment horizontal="left" vertical="center" indent="1"/>
    </xf>
    <xf numFmtId="4" fontId="27" fillId="52" borderId="64" applyNumberFormat="0" applyProtection="0">
      <alignmen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6" fillId="46" borderId="64" applyNumberFormat="0" applyProtection="0">
      <alignment horizontal="left" vertical="center" indent="1"/>
    </xf>
    <xf numFmtId="4" fontId="25" fillId="52" borderId="64" applyNumberFormat="0" applyProtection="0">
      <alignment vertical="center"/>
    </xf>
    <xf numFmtId="0" fontId="18" fillId="36" borderId="64" applyNumberFormat="0" applyProtection="0">
      <alignment horizontal="left" vertical="center" indent="1"/>
    </xf>
    <xf numFmtId="4" fontId="25" fillId="43" borderId="64" applyNumberFormat="0" applyProtection="0">
      <alignment horizontal="right" vertical="center"/>
    </xf>
    <xf numFmtId="4" fontId="27" fillId="52" borderId="64" applyNumberFormat="0" applyProtection="0">
      <alignment vertical="center"/>
    </xf>
    <xf numFmtId="4" fontId="25" fillId="52" borderId="64" applyNumberFormat="0" applyProtection="0">
      <alignment horizontal="left" vertical="center" indent="1"/>
    </xf>
    <xf numFmtId="4" fontId="25" fillId="52" borderId="64" applyNumberFormat="0" applyProtection="0">
      <alignment horizontal="left" vertical="center" indent="1"/>
    </xf>
    <xf numFmtId="4" fontId="25" fillId="47" borderId="64" applyNumberFormat="0" applyProtection="0">
      <alignment horizontal="right" vertical="center"/>
    </xf>
    <xf numFmtId="4" fontId="25" fillId="47" borderId="64" applyNumberFormat="0" applyProtection="0">
      <alignment horizontal="right" vertical="center"/>
    </xf>
    <xf numFmtId="4" fontId="25" fillId="52" borderId="64" applyNumberFormat="0" applyProtection="0">
      <alignment horizontal="left" vertical="center" indent="1"/>
    </xf>
    <xf numFmtId="4" fontId="25" fillId="41" borderId="64" applyNumberFormat="0" applyProtection="0">
      <alignment horizontal="right" vertical="center"/>
    </xf>
    <xf numFmtId="4" fontId="25" fillId="34" borderId="64" applyNumberFormat="0" applyProtection="0">
      <alignment horizontal="left" vertical="center" indent="1"/>
    </xf>
    <xf numFmtId="4" fontId="25" fillId="37" borderId="64" applyNumberFormat="0" applyProtection="0">
      <alignment horizontal="right" vertical="center"/>
    </xf>
    <xf numFmtId="4" fontId="25" fillId="42" borderId="64" applyNumberFormat="0" applyProtection="0">
      <alignment horizontal="righ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53" borderId="65" applyNumberFormat="0" applyProtection="0">
      <alignment horizontal="lef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30" fillId="47" borderId="64" applyNumberFormat="0" applyProtection="0">
      <alignment horizontal="righ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52" borderId="64" applyNumberFormat="0" applyProtection="0">
      <alignment vertical="center"/>
    </xf>
    <xf numFmtId="4" fontId="25" fillId="44" borderId="64" applyNumberFormat="0" applyProtection="0">
      <alignment horizontal="right" vertical="center"/>
    </xf>
    <xf numFmtId="4" fontId="25" fillId="43" borderId="64" applyNumberFormat="0" applyProtection="0">
      <alignment horizontal="right" vertical="center"/>
    </xf>
    <xf numFmtId="4" fontId="25" fillId="34" borderId="64" applyNumberFormat="0" applyProtection="0">
      <alignment vertical="center"/>
    </xf>
    <xf numFmtId="4" fontId="25" fillId="37" borderId="64" applyNumberFormat="0" applyProtection="0">
      <alignment horizontal="right" vertical="center"/>
    </xf>
    <xf numFmtId="4" fontId="25" fillId="38" borderId="64" applyNumberFormat="0" applyProtection="0">
      <alignment horizontal="right" vertical="center"/>
    </xf>
    <xf numFmtId="4" fontId="25" fillId="39" borderId="64" applyNumberFormat="0" applyProtection="0">
      <alignment horizontal="right" vertical="center"/>
    </xf>
    <xf numFmtId="4" fontId="25" fillId="40" borderId="64" applyNumberFormat="0" applyProtection="0">
      <alignment horizontal="right" vertical="center"/>
    </xf>
    <xf numFmtId="4" fontId="25" fillId="42" borderId="64" applyNumberFormat="0" applyProtection="0">
      <alignment horizontal="right" vertical="center"/>
    </xf>
    <xf numFmtId="4" fontId="25" fillId="44" borderId="64" applyNumberFormat="0" applyProtection="0">
      <alignment horizontal="right" vertical="center"/>
    </xf>
    <xf numFmtId="4" fontId="25" fillId="45" borderId="64" applyNumberFormat="0" applyProtection="0">
      <alignment horizontal="right" vertical="center"/>
    </xf>
    <xf numFmtId="4" fontId="26" fillId="46" borderId="64" applyNumberFormat="0" applyProtection="0">
      <alignment horizontal="left" vertical="center" indent="1"/>
    </xf>
    <xf numFmtId="0" fontId="18" fillId="36" borderId="64" applyNumberFormat="0" applyProtection="0">
      <alignment horizontal="left" vertical="center" indent="1"/>
    </xf>
    <xf numFmtId="4" fontId="25" fillId="47" borderId="64" applyNumberFormat="0" applyProtection="0">
      <alignment horizontal="left" vertical="center" indent="1"/>
    </xf>
    <xf numFmtId="0" fontId="18" fillId="49" borderId="64" applyNumberFormat="0" applyProtection="0">
      <alignment horizontal="left" vertical="center" indent="1"/>
    </xf>
    <xf numFmtId="0" fontId="18" fillId="50" borderId="64" applyNumberFormat="0" applyProtection="0">
      <alignment horizontal="left" vertical="center" indent="1"/>
    </xf>
    <xf numFmtId="0" fontId="18" fillId="50" borderId="64" applyNumberFormat="0" applyProtection="0">
      <alignment horizontal="left" vertical="center" indent="1"/>
    </xf>
    <xf numFmtId="0" fontId="18" fillId="50" borderId="64" applyNumberFormat="0" applyProtection="0">
      <alignment horizontal="left" vertical="center" indent="1"/>
    </xf>
    <xf numFmtId="0" fontId="18" fillId="50" borderId="64" applyNumberFormat="0" applyProtection="0">
      <alignment horizontal="left" vertical="center" indent="1"/>
    </xf>
    <xf numFmtId="0" fontId="18" fillId="51" borderId="64" applyNumberFormat="0" applyProtection="0">
      <alignment horizontal="left" vertical="center" indent="1"/>
    </xf>
    <xf numFmtId="0" fontId="18" fillId="51"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52" borderId="64" applyNumberFormat="0" applyProtection="0">
      <alignment vertical="center"/>
    </xf>
    <xf numFmtId="4" fontId="27" fillId="52" borderId="64" applyNumberFormat="0" applyProtection="0">
      <alignment vertical="center"/>
    </xf>
    <xf numFmtId="4" fontId="25" fillId="52" borderId="64" applyNumberFormat="0" applyProtection="0">
      <alignment horizontal="left" vertical="center" indent="1"/>
    </xf>
    <xf numFmtId="4" fontId="25" fillId="47" borderId="64" applyNumberFormat="0" applyProtection="0">
      <alignment horizontal="right" vertical="center"/>
    </xf>
    <xf numFmtId="4" fontId="27" fillId="47" borderId="64" applyNumberFormat="0" applyProtection="0">
      <alignment horizontal="righ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9" borderId="64" applyNumberFormat="0" applyProtection="0">
      <alignment horizontal="left" vertical="center" indent="1"/>
    </xf>
    <xf numFmtId="4" fontId="30" fillId="47" borderId="64" applyNumberFormat="0" applyProtection="0">
      <alignment horizontal="right" vertical="center"/>
    </xf>
    <xf numFmtId="4" fontId="25" fillId="43" borderId="64" applyNumberFormat="0" applyProtection="0">
      <alignment horizontal="right" vertical="center"/>
    </xf>
    <xf numFmtId="0" fontId="18" fillId="36" borderId="64" applyNumberFormat="0" applyProtection="0">
      <alignment horizontal="left" vertical="center" indent="1"/>
    </xf>
    <xf numFmtId="4" fontId="30" fillId="47" borderId="64" applyNumberFormat="0" applyProtection="0">
      <alignment horizontal="right" vertical="center"/>
    </xf>
    <xf numFmtId="0" fontId="18" fillId="36" borderId="64" applyNumberFormat="0" applyProtection="0">
      <alignment horizontal="left" vertical="center" indent="1"/>
    </xf>
    <xf numFmtId="4" fontId="25" fillId="49"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52" borderId="64" applyNumberFormat="0" applyProtection="0">
      <alignment horizontal="left" vertical="center" indent="1"/>
    </xf>
    <xf numFmtId="4" fontId="25" fillId="41" borderId="64" applyNumberFormat="0" applyProtection="0">
      <alignment horizontal="right" vertical="center"/>
    </xf>
    <xf numFmtId="4" fontId="25" fillId="47" borderId="66" applyNumberFormat="0" applyProtection="0">
      <alignment horizontal="left" vertical="center" indent="1"/>
    </xf>
    <xf numFmtId="0" fontId="18" fillId="36" borderId="64" applyNumberFormat="0" applyProtection="0">
      <alignment horizontal="left" vertical="center" indent="1"/>
    </xf>
    <xf numFmtId="0" fontId="18" fillId="49" borderId="64" applyNumberFormat="0" applyProtection="0">
      <alignment horizontal="left" vertical="center" indent="1"/>
    </xf>
    <xf numFmtId="0" fontId="18" fillId="36" borderId="64" applyNumberFormat="0" applyProtection="0">
      <alignment horizontal="left" vertical="center" indent="1"/>
    </xf>
    <xf numFmtId="4" fontId="27" fillId="47" borderId="64" applyNumberFormat="0" applyProtection="0">
      <alignment horizontal="right" vertical="center"/>
    </xf>
    <xf numFmtId="4" fontId="25" fillId="43" borderId="64" applyNumberFormat="0" applyProtection="0">
      <alignment horizontal="righ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2" borderId="64" applyNumberFormat="0" applyProtection="0">
      <alignment horizontal="right" vertical="center"/>
    </xf>
    <xf numFmtId="0" fontId="18" fillId="36" borderId="64" applyNumberFormat="0" applyProtection="0">
      <alignment horizontal="left" vertical="center" indent="1"/>
    </xf>
    <xf numFmtId="4" fontId="25" fillId="45" borderId="64" applyNumberFormat="0" applyProtection="0">
      <alignment horizontal="right" vertical="center"/>
    </xf>
    <xf numFmtId="4" fontId="25" fillId="44" borderId="64" applyNumberFormat="0" applyProtection="0">
      <alignment horizontal="right" vertical="center"/>
    </xf>
    <xf numFmtId="0" fontId="18" fillId="36" borderId="64" applyNumberFormat="0" applyProtection="0">
      <alignment horizontal="left" vertical="center" indent="1"/>
    </xf>
    <xf numFmtId="4" fontId="26" fillId="46" borderId="64" applyNumberFormat="0" applyProtection="0">
      <alignment horizontal="left" vertical="center" indent="1"/>
    </xf>
    <xf numFmtId="4" fontId="27" fillId="34" borderId="64" applyNumberFormat="0" applyProtection="0">
      <alignment vertical="center"/>
    </xf>
    <xf numFmtId="0" fontId="18" fillId="36" borderId="64" applyNumberFormat="0" applyProtection="0">
      <alignment horizontal="left" vertical="center" indent="1"/>
    </xf>
    <xf numFmtId="4" fontId="25" fillId="41" borderId="64" applyNumberFormat="0" applyProtection="0">
      <alignment horizontal="righ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5" borderId="64" applyNumberFormat="0" applyProtection="0">
      <alignment horizontal="right" vertical="center"/>
    </xf>
    <xf numFmtId="0" fontId="18" fillId="49" borderId="64" applyNumberFormat="0" applyProtection="0">
      <alignment horizontal="left" vertical="center" indent="1"/>
    </xf>
    <xf numFmtId="4" fontId="30" fillId="47" borderId="64" applyNumberFormat="0" applyProtection="0">
      <alignment horizontal="right" vertical="center"/>
    </xf>
    <xf numFmtId="0" fontId="18" fillId="36" borderId="64" applyNumberFormat="0" applyProtection="0">
      <alignment horizontal="left" vertical="center" indent="1"/>
    </xf>
    <xf numFmtId="4" fontId="25" fillId="42" borderId="64" applyNumberFormat="0" applyProtection="0">
      <alignment horizontal="right" vertical="center"/>
    </xf>
    <xf numFmtId="0" fontId="18" fillId="51" borderId="64" applyNumberFormat="0" applyProtection="0">
      <alignment horizontal="left" vertical="center" indent="1"/>
    </xf>
    <xf numFmtId="0" fontId="18" fillId="36" borderId="64" applyNumberFormat="0" applyProtection="0">
      <alignment horizontal="left" vertical="center" indent="1"/>
    </xf>
    <xf numFmtId="0" fontId="18" fillId="49" borderId="64" applyNumberFormat="0" applyProtection="0">
      <alignment horizontal="left" vertical="center" indent="1"/>
    </xf>
    <xf numFmtId="0" fontId="18" fillId="36" borderId="64" applyNumberFormat="0" applyProtection="0">
      <alignment horizontal="left" vertical="center" indent="1"/>
    </xf>
    <xf numFmtId="4" fontId="25" fillId="34" borderId="64" applyNumberFormat="0" applyProtection="0">
      <alignment horizontal="left" vertical="center" indent="1"/>
    </xf>
    <xf numFmtId="0" fontId="18" fillId="50" borderId="64" applyNumberFormat="0" applyProtection="0">
      <alignment horizontal="left" vertical="center" indent="1"/>
    </xf>
    <xf numFmtId="4" fontId="26" fillId="35" borderId="65" applyNumberFormat="0" applyProtection="0">
      <alignment vertical="center"/>
    </xf>
    <xf numFmtId="0" fontId="18" fillId="49" borderId="64" applyNumberFormat="0" applyProtection="0">
      <alignment horizontal="left" vertical="center" indent="1"/>
    </xf>
    <xf numFmtId="0" fontId="18" fillId="36" borderId="64" applyNumberFormat="0" applyProtection="0">
      <alignment horizontal="left" vertical="center" indent="1"/>
    </xf>
    <xf numFmtId="0" fontId="18" fillId="51" borderId="64" applyNumberFormat="0" applyProtection="0">
      <alignment horizontal="left" vertical="center" indent="1"/>
    </xf>
    <xf numFmtId="0" fontId="18" fillId="50" borderId="64" applyNumberFormat="0" applyProtection="0">
      <alignment horizontal="left" vertical="center" indent="1"/>
    </xf>
    <xf numFmtId="4" fontId="25" fillId="47" borderId="66" applyNumberFormat="0" applyProtection="0">
      <alignment horizontal="left" vertical="center" indent="1"/>
    </xf>
    <xf numFmtId="0" fontId="18" fillId="36" borderId="64" applyNumberFormat="0" applyProtection="0">
      <alignment horizontal="left" vertical="center" indent="1"/>
    </xf>
    <xf numFmtId="4" fontId="25" fillId="47" borderId="66" applyNumberFormat="0" applyProtection="0">
      <alignment horizontal="left" vertical="center" indent="1"/>
    </xf>
    <xf numFmtId="0" fontId="18" fillId="50" borderId="64" applyNumberFormat="0" applyProtection="0">
      <alignment horizontal="left" vertical="center" indent="1"/>
    </xf>
    <xf numFmtId="0" fontId="18" fillId="36" borderId="64" applyNumberFormat="0" applyProtection="0">
      <alignment horizontal="left" vertical="center" indent="1"/>
    </xf>
    <xf numFmtId="0" fontId="18" fillId="49" borderId="64" applyNumberFormat="0" applyProtection="0">
      <alignment horizontal="left" vertical="center" indent="1"/>
    </xf>
    <xf numFmtId="4" fontId="25" fillId="47" borderId="64" applyNumberFormat="0" applyProtection="0">
      <alignment horizontal="left" vertical="center" indent="1"/>
    </xf>
    <xf numFmtId="4" fontId="25" fillId="34" borderId="64" applyNumberFormat="0" applyProtection="0">
      <alignment horizontal="left" vertical="center" indent="1"/>
    </xf>
    <xf numFmtId="0" fontId="18" fillId="49" borderId="64" applyNumberFormat="0" applyProtection="0">
      <alignment horizontal="left" vertical="center" indent="1"/>
    </xf>
    <xf numFmtId="0" fontId="18" fillId="49" borderId="64" applyNumberFormat="0" applyProtection="0">
      <alignment horizontal="left" vertical="center" indent="1"/>
    </xf>
    <xf numFmtId="4" fontId="26" fillId="35" borderId="65" applyNumberFormat="0" applyProtection="0">
      <alignment vertical="center"/>
    </xf>
    <xf numFmtId="0" fontId="18" fillId="50" borderId="64" applyNumberFormat="0" applyProtection="0">
      <alignment horizontal="left" vertical="center" indent="1"/>
    </xf>
    <xf numFmtId="4" fontId="25" fillId="47" borderId="66" applyNumberFormat="0" applyProtection="0">
      <alignment horizontal="left" vertical="center" indent="1"/>
    </xf>
    <xf numFmtId="4" fontId="25" fillId="49"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6" fillId="35" borderId="65" applyNumberFormat="0" applyProtection="0">
      <alignment vertical="center"/>
    </xf>
    <xf numFmtId="4" fontId="25" fillId="47" borderId="66" applyNumberFormat="0" applyProtection="0">
      <alignment horizontal="left" vertical="center" indent="1"/>
    </xf>
    <xf numFmtId="4" fontId="25" fillId="47" borderId="66" applyNumberFormat="0" applyProtection="0">
      <alignment horizontal="left" vertical="center" indent="1"/>
    </xf>
    <xf numFmtId="4" fontId="25" fillId="53" borderId="65" applyNumberFormat="0" applyProtection="0">
      <alignment horizontal="left" vertical="center"/>
    </xf>
    <xf numFmtId="0" fontId="18" fillId="51" borderId="64" applyNumberFormat="0" applyProtection="0">
      <alignment horizontal="left" vertical="center" indent="1"/>
    </xf>
    <xf numFmtId="0" fontId="18" fillId="36" borderId="64" applyNumberFormat="0" applyProtection="0">
      <alignment horizontal="left" vertical="center" indent="1"/>
    </xf>
    <xf numFmtId="0" fontId="18" fillId="49"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7" fillId="34" borderId="64" applyNumberFormat="0" applyProtection="0">
      <alignment vertical="center"/>
    </xf>
    <xf numFmtId="0" fontId="18" fillId="36" borderId="64" applyNumberFormat="0" applyProtection="0">
      <alignment horizontal="left" vertical="center" indent="1"/>
    </xf>
    <xf numFmtId="4" fontId="25" fillId="53" borderId="65" applyNumberFormat="0" applyProtection="0">
      <alignment horizontal="left" vertical="center"/>
    </xf>
    <xf numFmtId="4" fontId="25" fillId="49" borderId="64" applyNumberFormat="0" applyProtection="0">
      <alignment horizontal="left" vertical="center" indent="1"/>
    </xf>
    <xf numFmtId="4" fontId="25" fillId="34" borderId="64" applyNumberFormat="0" applyProtection="0">
      <alignment horizontal="left" vertical="center" indent="1"/>
    </xf>
    <xf numFmtId="0" fontId="18" fillId="49"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7" borderId="66" applyNumberFormat="0" applyProtection="0">
      <alignment horizontal="left" vertical="center" indent="1"/>
    </xf>
    <xf numFmtId="0" fontId="18" fillId="36" borderId="64" applyNumberFormat="0" applyProtection="0">
      <alignment horizontal="left" vertical="center" indent="1"/>
    </xf>
    <xf numFmtId="4" fontId="26" fillId="46" borderId="64" applyNumberFormat="0" applyProtection="0">
      <alignment horizontal="left" vertical="center" indent="1"/>
    </xf>
    <xf numFmtId="4" fontId="25" fillId="53" borderId="65" applyNumberFormat="0" applyProtection="0">
      <alignment horizontal="left" vertical="center"/>
    </xf>
    <xf numFmtId="4" fontId="25" fillId="47" borderId="64" applyNumberFormat="0" applyProtection="0">
      <alignment horizontal="left" vertical="center" indent="1"/>
    </xf>
    <xf numFmtId="0" fontId="18" fillId="51" borderId="64" applyNumberFormat="0" applyProtection="0">
      <alignment horizontal="left" vertical="center" indent="1"/>
    </xf>
    <xf numFmtId="0" fontId="18" fillId="36" borderId="64" applyNumberFormat="0" applyProtection="0">
      <alignment horizontal="left" vertical="center" indent="1"/>
    </xf>
    <xf numFmtId="4" fontId="26" fillId="35" borderId="65" applyNumberFormat="0" applyProtection="0">
      <alignment vertical="center"/>
    </xf>
    <xf numFmtId="4" fontId="25" fillId="49" borderId="64" applyNumberFormat="0" applyProtection="0">
      <alignment horizontal="left" vertical="center" indent="1"/>
    </xf>
    <xf numFmtId="0" fontId="18" fillId="36" borderId="64" applyNumberFormat="0" applyProtection="0">
      <alignment horizontal="left" vertical="center" indent="1"/>
    </xf>
    <xf numFmtId="4" fontId="25" fillId="47" borderId="64" applyNumberFormat="0" applyProtection="0">
      <alignment horizontal="left" vertical="center" indent="1"/>
    </xf>
    <xf numFmtId="4" fontId="25" fillId="47" borderId="66" applyNumberFormat="0" applyProtection="0">
      <alignment horizontal="left" vertical="center" indent="1"/>
    </xf>
    <xf numFmtId="0" fontId="18" fillId="49" borderId="64" applyNumberFormat="0" applyProtection="0">
      <alignment horizontal="left" vertical="center" indent="1"/>
    </xf>
    <xf numFmtId="0" fontId="18" fillId="36" borderId="64" applyNumberFormat="0" applyProtection="0">
      <alignment horizontal="left" vertical="center" indent="1"/>
    </xf>
    <xf numFmtId="4" fontId="27" fillId="34" borderId="64" applyNumberFormat="0" applyProtection="0">
      <alignment vertical="center"/>
    </xf>
    <xf numFmtId="4" fontId="25" fillId="39" borderId="64" applyNumberFormat="0" applyProtection="0">
      <alignment horizontal="right" vertical="center"/>
    </xf>
    <xf numFmtId="0" fontId="18" fillId="51" borderId="64" applyNumberFormat="0" applyProtection="0">
      <alignment horizontal="left" vertical="center" indent="1"/>
    </xf>
    <xf numFmtId="0" fontId="18" fillId="50" borderId="64" applyNumberFormat="0" applyProtection="0">
      <alignment horizontal="left" vertical="center" indent="1"/>
    </xf>
    <xf numFmtId="4" fontId="25" fillId="34" borderId="64" applyNumberFormat="0" applyProtection="0">
      <alignment vertical="center"/>
    </xf>
    <xf numFmtId="4" fontId="25" fillId="34" borderId="64" applyNumberFormat="0" applyProtection="0">
      <alignment horizontal="left" vertical="center" indent="1"/>
    </xf>
    <xf numFmtId="0" fontId="18" fillId="36" borderId="64" applyNumberFormat="0" applyProtection="0">
      <alignment horizontal="left" vertical="center" indent="1"/>
    </xf>
    <xf numFmtId="4" fontId="25" fillId="34" borderId="64" applyNumberFormat="0" applyProtection="0">
      <alignment horizontal="left" vertical="center" indent="1"/>
    </xf>
    <xf numFmtId="0" fontId="18" fillId="36" borderId="64" applyNumberFormat="0" applyProtection="0">
      <alignment horizontal="left" vertical="center" indent="1"/>
    </xf>
    <xf numFmtId="4" fontId="25" fillId="53" borderId="65" applyNumberFormat="0" applyProtection="0">
      <alignment horizontal="lef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6" fillId="35" borderId="65" applyNumberFormat="0" applyProtection="0">
      <alignment vertical="center"/>
    </xf>
    <xf numFmtId="4" fontId="27" fillId="52" borderId="64" applyNumberFormat="0" applyProtection="0">
      <alignment vertical="center"/>
    </xf>
    <xf numFmtId="0" fontId="18" fillId="51" borderId="64" applyNumberFormat="0" applyProtection="0">
      <alignment horizontal="left" vertical="center" indent="1"/>
    </xf>
    <xf numFmtId="4" fontId="25" fillId="34" borderId="64" applyNumberFormat="0" applyProtection="0">
      <alignment horizontal="left" vertical="center" indent="1"/>
    </xf>
    <xf numFmtId="4" fontId="25" fillId="53" borderId="65" applyNumberFormat="0" applyProtection="0">
      <alignment horizontal="left" vertical="center"/>
    </xf>
    <xf numFmtId="0" fontId="18" fillId="36" borderId="64" applyNumberFormat="0" applyProtection="0">
      <alignment horizontal="left" vertical="center" indent="1"/>
    </xf>
    <xf numFmtId="0" fontId="18" fillId="36" borderId="64" applyNumberFormat="0" applyProtection="0">
      <alignment horizontal="left" vertical="center" indent="1"/>
    </xf>
    <xf numFmtId="0" fontId="18" fillId="36" borderId="64" applyNumberFormat="0" applyProtection="0">
      <alignment horizontal="left" vertical="center" indent="1"/>
    </xf>
    <xf numFmtId="4" fontId="25" fillId="47" borderId="66" applyNumberFormat="0" applyProtection="0">
      <alignment horizontal="left" vertical="center" indent="1"/>
    </xf>
    <xf numFmtId="4" fontId="25" fillId="37" borderId="64" applyNumberFormat="0" applyProtection="0">
      <alignment horizontal="right" vertical="center"/>
    </xf>
    <xf numFmtId="0" fontId="18" fillId="51" borderId="64" applyNumberFormat="0" applyProtection="0">
      <alignment horizontal="left" vertical="center" indent="1"/>
    </xf>
    <xf numFmtId="0" fontId="18" fillId="51" borderId="64" applyNumberFormat="0" applyProtection="0">
      <alignment horizontal="left" vertical="center" indent="1"/>
    </xf>
    <xf numFmtId="4" fontId="25" fillId="47" borderId="64" applyNumberFormat="0" applyProtection="0">
      <alignment horizontal="left" vertical="center" indent="1"/>
    </xf>
    <xf numFmtId="0" fontId="18" fillId="51" borderId="64" applyNumberFormat="0" applyProtection="0">
      <alignment horizontal="left" vertical="center" indent="1"/>
    </xf>
    <xf numFmtId="0" fontId="18" fillId="36" borderId="64" applyNumberFormat="0" applyProtection="0">
      <alignment horizontal="left" vertical="center" indent="1"/>
    </xf>
    <xf numFmtId="4" fontId="25" fillId="49" borderId="64" applyNumberFormat="0" applyProtection="0">
      <alignment horizontal="left" vertical="center" indent="1"/>
    </xf>
    <xf numFmtId="4" fontId="25" fillId="47" borderId="66" applyNumberFormat="0" applyProtection="0">
      <alignment horizontal="left" vertical="center" indent="1"/>
    </xf>
    <xf numFmtId="0" fontId="18" fillId="49" borderId="64" applyNumberFormat="0" applyProtection="0">
      <alignment horizontal="left" vertical="center" indent="1"/>
    </xf>
    <xf numFmtId="4" fontId="25" fillId="34" borderId="30" applyNumberFormat="0" applyProtection="0">
      <alignment vertical="center"/>
    </xf>
    <xf numFmtId="4" fontId="26" fillId="35" borderId="65" applyNumberFormat="0" applyProtection="0">
      <alignment vertical="center"/>
    </xf>
    <xf numFmtId="4" fontId="26" fillId="35" borderId="65" applyNumberFormat="0" applyProtection="0">
      <alignment vertical="center"/>
    </xf>
    <xf numFmtId="4" fontId="27" fillId="34" borderId="30" applyNumberFormat="0" applyProtection="0">
      <alignment vertical="center"/>
    </xf>
    <xf numFmtId="4" fontId="25" fillId="34" borderId="30" applyNumberFormat="0" applyProtection="0">
      <alignment horizontal="left" vertical="center" indent="1"/>
    </xf>
    <xf numFmtId="4" fontId="25" fillId="34"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4" fontId="25" fillId="37" borderId="30" applyNumberFormat="0" applyProtection="0">
      <alignment horizontal="right" vertical="center"/>
    </xf>
    <xf numFmtId="4" fontId="25" fillId="38" borderId="30" applyNumberFormat="0" applyProtection="0">
      <alignment horizontal="right" vertical="center"/>
    </xf>
    <xf numFmtId="4" fontId="25" fillId="39" borderId="30" applyNumberFormat="0" applyProtection="0">
      <alignment horizontal="right" vertical="center"/>
    </xf>
    <xf numFmtId="4" fontId="25" fillId="40" borderId="30" applyNumberFormat="0" applyProtection="0">
      <alignment horizontal="right" vertical="center"/>
    </xf>
    <xf numFmtId="4" fontId="25" fillId="41" borderId="30" applyNumberFormat="0" applyProtection="0">
      <alignment horizontal="right" vertical="center"/>
    </xf>
    <xf numFmtId="4" fontId="25" fillId="42" borderId="30" applyNumberFormat="0" applyProtection="0">
      <alignment horizontal="right" vertical="center"/>
    </xf>
    <xf numFmtId="4" fontId="25" fillId="43" borderId="30" applyNumberFormat="0" applyProtection="0">
      <alignment horizontal="right" vertical="center"/>
    </xf>
    <xf numFmtId="4" fontId="25" fillId="44" borderId="30" applyNumberFormat="0" applyProtection="0">
      <alignment horizontal="right" vertical="center"/>
    </xf>
    <xf numFmtId="4" fontId="25" fillId="45" borderId="30" applyNumberFormat="0" applyProtection="0">
      <alignment horizontal="right" vertical="center"/>
    </xf>
    <xf numFmtId="4" fontId="26" fillId="46" borderId="30" applyNumberFormat="0" applyProtection="0">
      <alignment horizontal="left" vertical="center" indent="1"/>
    </xf>
    <xf numFmtId="4" fontId="25" fillId="47" borderId="66" applyNumberFormat="0" applyProtection="0">
      <alignment horizontal="left" vertical="center" indent="1"/>
    </xf>
    <xf numFmtId="4" fontId="25" fillId="47" borderId="66" applyNumberFormat="0" applyProtection="0">
      <alignment horizontal="left" vertical="center" indent="1"/>
    </xf>
    <xf numFmtId="4" fontId="25" fillId="47" borderId="66" applyNumberFormat="0" applyProtection="0">
      <alignment horizontal="left" vertical="center" indent="1"/>
    </xf>
    <xf numFmtId="4" fontId="25" fillId="47" borderId="66"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4" fontId="25" fillId="47" borderId="30" applyNumberFormat="0" applyProtection="0">
      <alignment horizontal="left" vertical="center" indent="1"/>
    </xf>
    <xf numFmtId="4" fontId="25" fillId="47" borderId="30" applyNumberFormat="0" applyProtection="0">
      <alignment horizontal="left" vertical="center" indent="1"/>
    </xf>
    <xf numFmtId="4" fontId="25" fillId="49" borderId="30" applyNumberFormat="0" applyProtection="0">
      <alignment horizontal="left" vertical="center" indent="1"/>
    </xf>
    <xf numFmtId="4" fontId="25" fillId="49" borderId="30" applyNumberFormat="0" applyProtection="0">
      <alignment horizontal="left" vertical="center" indent="1"/>
    </xf>
    <xf numFmtId="0" fontId="18" fillId="49" borderId="30" applyNumberFormat="0" applyProtection="0">
      <alignment horizontal="left" vertical="center" indent="1"/>
    </xf>
    <xf numFmtId="0" fontId="18" fillId="49" borderId="30" applyNumberFormat="0" applyProtection="0">
      <alignment horizontal="left" vertical="center" indent="1"/>
    </xf>
    <xf numFmtId="0" fontId="18" fillId="49" borderId="30" applyNumberFormat="0" applyProtection="0">
      <alignment horizontal="left" vertical="center" indent="1"/>
    </xf>
    <xf numFmtId="0" fontId="18" fillId="49" borderId="30" applyNumberFormat="0" applyProtection="0">
      <alignment horizontal="left" vertical="center" indent="1"/>
    </xf>
    <xf numFmtId="0" fontId="18" fillId="50" borderId="30" applyNumberFormat="0" applyProtection="0">
      <alignment horizontal="left" vertical="center" indent="1"/>
    </xf>
    <xf numFmtId="0" fontId="18" fillId="50" borderId="30" applyNumberFormat="0" applyProtection="0">
      <alignment horizontal="left" vertical="center" indent="1"/>
    </xf>
    <xf numFmtId="0" fontId="18" fillId="50" borderId="30" applyNumberFormat="0" applyProtection="0">
      <alignment horizontal="left" vertical="center" indent="1"/>
    </xf>
    <xf numFmtId="0" fontId="18" fillId="50" borderId="30" applyNumberFormat="0" applyProtection="0">
      <alignment horizontal="left" vertical="center" indent="1"/>
    </xf>
    <xf numFmtId="0" fontId="18" fillId="51" borderId="30" applyNumberFormat="0" applyProtection="0">
      <alignment horizontal="left" vertical="center" indent="1"/>
    </xf>
    <xf numFmtId="0" fontId="18" fillId="51" borderId="30" applyNumberFormat="0" applyProtection="0">
      <alignment horizontal="left" vertical="center" indent="1"/>
    </xf>
    <xf numFmtId="0" fontId="18" fillId="51" borderId="30" applyNumberFormat="0" applyProtection="0">
      <alignment horizontal="left" vertical="center" indent="1"/>
    </xf>
    <xf numFmtId="0" fontId="18" fillId="51"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4" fontId="25" fillId="52" borderId="30" applyNumberFormat="0" applyProtection="0">
      <alignment vertical="center"/>
    </xf>
    <xf numFmtId="4" fontId="27" fillId="52" borderId="30" applyNumberFormat="0" applyProtection="0">
      <alignment vertical="center"/>
    </xf>
    <xf numFmtId="4" fontId="25" fillId="52" borderId="30" applyNumberFormat="0" applyProtection="0">
      <alignment horizontal="left" vertical="center" indent="1"/>
    </xf>
    <xf numFmtId="4" fontId="25" fillId="52" borderId="30" applyNumberFormat="0" applyProtection="0">
      <alignment horizontal="left" vertical="center" indent="1"/>
    </xf>
    <xf numFmtId="4" fontId="25" fillId="47" borderId="30" applyNumberFormat="0" applyProtection="0">
      <alignment horizontal="right" vertical="center"/>
    </xf>
    <xf numFmtId="4" fontId="27" fillId="47" borderId="30" applyNumberFormat="0" applyProtection="0">
      <alignment horizontal="right" vertical="center"/>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4" fontId="25" fillId="53" borderId="65" applyNumberFormat="0" applyProtection="0">
      <alignment horizontal="left" vertical="center"/>
    </xf>
    <xf numFmtId="4" fontId="25" fillId="53" borderId="65" applyNumberFormat="0" applyProtection="0">
      <alignment horizontal="left" vertical="center"/>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0" fontId="18" fillId="36" borderId="30" applyNumberFormat="0" applyProtection="0">
      <alignment horizontal="left" vertical="center" indent="1"/>
    </xf>
    <xf numFmtId="4" fontId="30" fillId="47" borderId="30" applyNumberFormat="0" applyProtection="0">
      <alignment horizontal="right" vertical="center"/>
    </xf>
    <xf numFmtId="43" fontId="1" fillId="0" borderId="0" applyFont="0" applyFill="0" applyBorder="0" applyAlignment="0" applyProtection="0"/>
    <xf numFmtId="0" fontId="1" fillId="0" borderId="0"/>
  </cellStyleXfs>
  <cellXfs count="123">
    <xf numFmtId="0" fontId="0" fillId="0" borderId="0" xfId="0"/>
    <xf numFmtId="2" fontId="0" fillId="0" borderId="12" xfId="0" applyNumberFormat="1" applyFill="1" applyBorder="1" applyAlignment="1">
      <alignment horizontal="center" vertical="center"/>
    </xf>
    <xf numFmtId="0" fontId="16" fillId="0" borderId="12" xfId="0" applyFont="1" applyBorder="1" applyAlignment="1">
      <alignment horizontal="center" vertical="center"/>
    </xf>
    <xf numFmtId="2" fontId="0" fillId="0" borderId="12" xfId="0" applyNumberFormat="1" applyFill="1" applyBorder="1" applyAlignment="1">
      <alignment horizontal="center" vertical="center" wrapText="1"/>
    </xf>
    <xf numFmtId="2" fontId="33" fillId="0" borderId="12" xfId="0" applyNumberFormat="1" applyFont="1" applyBorder="1" applyAlignment="1">
      <alignment horizontal="center" vertical="center"/>
    </xf>
    <xf numFmtId="0" fontId="0" fillId="0" borderId="12" xfId="0" applyFont="1" applyBorder="1" applyAlignment="1">
      <alignment horizontal="left" vertical="center" wrapText="1"/>
    </xf>
    <xf numFmtId="0" fontId="0" fillId="0" borderId="12" xfId="0" applyFont="1" applyFill="1" applyBorder="1" applyAlignment="1">
      <alignment horizontal="left" vertical="center" wrapText="1"/>
    </xf>
    <xf numFmtId="0" fontId="0" fillId="0" borderId="11" xfId="0" applyFill="1" applyBorder="1" applyAlignment="1">
      <alignment horizontal="left" vertical="center" wrapText="1"/>
    </xf>
    <xf numFmtId="164" fontId="0" fillId="0" borderId="12" xfId="1" applyNumberFormat="1" applyFont="1" applyFill="1" applyBorder="1" applyAlignment="1">
      <alignment horizontal="center" vertical="center" wrapText="1"/>
    </xf>
    <xf numFmtId="0" fontId="0" fillId="0" borderId="12" xfId="0" applyBorder="1" applyAlignment="1">
      <alignment vertical="center" wrapText="1"/>
    </xf>
    <xf numFmtId="164" fontId="1" fillId="0" borderId="12" xfId="1" applyNumberFormat="1" applyFont="1" applyBorder="1" applyAlignment="1">
      <alignment horizontal="center" vertical="center" wrapText="1"/>
    </xf>
    <xf numFmtId="0" fontId="33" fillId="0" borderId="12" xfId="0" applyFont="1" applyBorder="1" applyAlignment="1">
      <alignment horizontal="center" vertical="center"/>
    </xf>
    <xf numFmtId="0" fontId="0" fillId="0" borderId="12" xfId="0" applyFill="1" applyBorder="1" applyAlignment="1">
      <alignment horizontal="center" vertical="center" wrapText="1"/>
    </xf>
    <xf numFmtId="0" fontId="33" fillId="0" borderId="12" xfId="0" applyFont="1" applyFill="1" applyBorder="1" applyAlignment="1">
      <alignment horizontal="center" vertical="center"/>
    </xf>
    <xf numFmtId="2" fontId="21" fillId="33" borderId="12" xfId="0" applyNumberFormat="1" applyFont="1" applyFill="1" applyBorder="1" applyAlignment="1">
      <alignment horizontal="center" vertical="center" wrapText="1"/>
    </xf>
    <xf numFmtId="2" fontId="33" fillId="0" borderId="12" xfId="0" applyNumberFormat="1" applyFont="1" applyFill="1" applyBorder="1" applyAlignment="1">
      <alignment horizontal="center" vertical="center"/>
    </xf>
    <xf numFmtId="164" fontId="0" fillId="0" borderId="12" xfId="293" applyNumberFormat="1" applyFont="1" applyFill="1" applyBorder="1" applyAlignment="1">
      <alignment horizontal="center" vertical="center" wrapText="1"/>
    </xf>
    <xf numFmtId="0" fontId="0" fillId="0" borderId="0" xfId="0" applyFill="1"/>
    <xf numFmtId="2" fontId="0" fillId="0" borderId="12" xfId="0" applyNumberFormat="1" applyBorder="1" applyAlignment="1">
      <alignment horizontal="center" vertical="center"/>
    </xf>
    <xf numFmtId="0" fontId="20" fillId="0" borderId="12" xfId="292" applyFont="1" applyBorder="1" applyAlignment="1">
      <alignment horizontal="left" vertical="center" wrapText="1"/>
    </xf>
    <xf numFmtId="1" fontId="34" fillId="0" borderId="12" xfId="294" applyNumberFormat="1" applyFont="1" applyFill="1" applyBorder="1" applyAlignment="1">
      <alignment vertical="center"/>
    </xf>
    <xf numFmtId="2" fontId="34" fillId="0" borderId="12" xfId="295" applyNumberFormat="1" applyFont="1" applyFill="1" applyBorder="1" applyAlignment="1">
      <alignment horizontal="center" vertical="center"/>
    </xf>
    <xf numFmtId="2" fontId="21" fillId="0" borderId="12" xfId="0" applyNumberFormat="1" applyFont="1" applyFill="1" applyBorder="1" applyAlignment="1">
      <alignment horizontal="center" vertical="center" wrapText="1"/>
    </xf>
    <xf numFmtId="0" fontId="32" fillId="0" borderId="0" xfId="0" applyFont="1"/>
    <xf numFmtId="2" fontId="21" fillId="33" borderId="20" xfId="0" applyNumberFormat="1" applyFont="1" applyFill="1" applyBorder="1" applyAlignment="1">
      <alignment horizontal="center" vertical="center" wrapText="1"/>
    </xf>
    <xf numFmtId="2" fontId="21" fillId="54" borderId="12" xfId="0" applyNumberFormat="1" applyFont="1" applyFill="1" applyBorder="1" applyAlignment="1">
      <alignment horizontal="center" vertical="center" wrapText="1"/>
    </xf>
    <xf numFmtId="164" fontId="0" fillId="0" borderId="12" xfId="1" applyNumberFormat="1" applyFont="1" applyBorder="1" applyAlignment="1">
      <alignment horizontal="center" vertical="center" wrapText="1"/>
    </xf>
    <xf numFmtId="0" fontId="0" fillId="0" borderId="12" xfId="0" applyFill="1" applyBorder="1" applyAlignment="1">
      <alignment horizontal="left" vertical="center" wrapText="1"/>
    </xf>
    <xf numFmtId="0" fontId="21" fillId="33" borderId="12" xfId="292" applyFont="1" applyFill="1" applyBorder="1" applyAlignment="1">
      <alignment horizontal="center" vertical="center" wrapText="1"/>
    </xf>
    <xf numFmtId="164" fontId="21" fillId="33" borderId="12" xfId="293" applyNumberFormat="1" applyFont="1" applyFill="1" applyBorder="1" applyAlignment="1">
      <alignment horizontal="center" vertical="center" wrapText="1"/>
    </xf>
    <xf numFmtId="2" fontId="21" fillId="33" borderId="12" xfId="292" applyNumberFormat="1" applyFont="1" applyFill="1" applyBorder="1" applyAlignment="1">
      <alignment horizontal="center" vertical="center" wrapText="1"/>
    </xf>
    <xf numFmtId="164" fontId="0" fillId="0" borderId="12" xfId="293" applyNumberFormat="1" applyFont="1" applyBorder="1" applyAlignment="1">
      <alignment horizontal="center"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2" fontId="0" fillId="0" borderId="12" xfId="0" applyNumberFormat="1" applyBorder="1" applyAlignment="1">
      <alignment horizontal="center" vertical="center" wrapText="1"/>
    </xf>
    <xf numFmtId="0" fontId="0" fillId="0" borderId="12" xfId="0" applyBorder="1" applyAlignment="1">
      <alignment horizontal="center" vertical="center" wrapText="1"/>
    </xf>
    <xf numFmtId="0" fontId="0" fillId="0" borderId="0" xfId="0"/>
    <xf numFmtId="1" fontId="34" fillId="0" borderId="12" xfId="294" applyNumberFormat="1" applyFont="1" applyFill="1" applyBorder="1" applyAlignment="1">
      <alignment vertical="center" wrapText="1"/>
    </xf>
    <xf numFmtId="0" fontId="34" fillId="0" borderId="12" xfId="294" applyFont="1" applyFill="1" applyBorder="1" applyAlignment="1">
      <alignment vertical="center"/>
    </xf>
    <xf numFmtId="0" fontId="34" fillId="0" borderId="12" xfId="294" applyFont="1" applyFill="1" applyBorder="1" applyAlignment="1">
      <alignment vertical="center" wrapText="1"/>
    </xf>
    <xf numFmtId="0" fontId="21" fillId="33" borderId="12" xfId="292" applyFont="1" applyFill="1" applyBorder="1" applyAlignment="1">
      <alignment horizontal="center" vertical="center" wrapText="1"/>
    </xf>
    <xf numFmtId="164" fontId="21" fillId="33" borderId="12" xfId="293" applyNumberFormat="1" applyFont="1" applyFill="1" applyBorder="1" applyAlignment="1">
      <alignment horizontal="center" vertical="center" wrapText="1"/>
    </xf>
    <xf numFmtId="2" fontId="21" fillId="54" borderId="12" xfId="292" applyNumberFormat="1" applyFont="1" applyFill="1" applyBorder="1" applyAlignment="1">
      <alignment horizontal="center" vertical="center" wrapText="1"/>
    </xf>
    <xf numFmtId="2" fontId="21" fillId="33" borderId="12" xfId="292" applyNumberFormat="1" applyFont="1" applyFill="1" applyBorder="1" applyAlignment="1">
      <alignment horizontal="center" vertical="center" wrapText="1"/>
    </xf>
    <xf numFmtId="0" fontId="33" fillId="55" borderId="12" xfId="0" applyFont="1" applyFill="1" applyBorder="1" applyAlignment="1">
      <alignment horizontal="center" vertical="center"/>
    </xf>
    <xf numFmtId="2" fontId="20" fillId="0" borderId="12" xfId="292" applyNumberFormat="1" applyBorder="1" applyAlignment="1">
      <alignment horizontal="center" vertical="center" wrapText="1"/>
    </xf>
    <xf numFmtId="1" fontId="20" fillId="0" borderId="12" xfId="292" applyNumberFormat="1" applyBorder="1" applyAlignment="1">
      <alignment horizontal="center" vertical="center" wrapText="1"/>
    </xf>
    <xf numFmtId="0" fontId="20" fillId="0" borderId="12" xfId="292" applyBorder="1" applyAlignment="1">
      <alignment horizontal="center" vertical="center" wrapText="1"/>
    </xf>
    <xf numFmtId="3" fontId="20" fillId="0" borderId="12" xfId="292" applyNumberFormat="1" applyBorder="1" applyAlignment="1">
      <alignment horizontal="center" vertical="center" wrapText="1"/>
    </xf>
    <xf numFmtId="1" fontId="1" fillId="0" borderId="12" xfId="294" applyNumberFormat="1" applyFont="1" applyFill="1" applyBorder="1" applyAlignment="1">
      <alignment vertical="center" wrapText="1"/>
    </xf>
    <xf numFmtId="2" fontId="21" fillId="54" borderId="12" xfId="292" applyNumberFormat="1" applyFont="1" applyFill="1" applyBorder="1" applyAlignment="1">
      <alignment horizontal="center" vertical="center" wrapText="1"/>
    </xf>
    <xf numFmtId="0" fontId="35" fillId="0" borderId="12" xfId="292" applyFont="1" applyBorder="1" applyAlignment="1">
      <alignment horizontal="center" vertical="center"/>
    </xf>
    <xf numFmtId="1" fontId="1" fillId="0" borderId="12" xfId="294" applyNumberFormat="1" applyFont="1" applyFill="1" applyBorder="1" applyAlignment="1">
      <alignment horizontal="center" vertical="center" wrapText="1"/>
    </xf>
    <xf numFmtId="0" fontId="21" fillId="33" borderId="27" xfId="292" applyFont="1" applyFill="1" applyBorder="1" applyAlignment="1">
      <alignment horizontal="center" vertical="center" wrapText="1"/>
    </xf>
    <xf numFmtId="1" fontId="21" fillId="33" borderId="27" xfId="292" applyNumberFormat="1" applyFont="1" applyFill="1" applyBorder="1" applyAlignment="1">
      <alignment horizontal="center" vertical="center" wrapText="1"/>
    </xf>
    <xf numFmtId="3" fontId="21" fillId="33" borderId="27" xfId="299" applyNumberFormat="1" applyFont="1" applyFill="1" applyBorder="1" applyAlignment="1">
      <alignment horizontal="center" vertical="center" wrapText="1"/>
    </xf>
    <xf numFmtId="3" fontId="21" fillId="33" borderId="27" xfId="292" applyNumberFormat="1" applyFont="1" applyFill="1" applyBorder="1" applyAlignment="1">
      <alignment horizontal="center" vertical="center" wrapText="1"/>
    </xf>
    <xf numFmtId="2" fontId="1" fillId="0" borderId="12" xfId="294" applyNumberFormat="1" applyFill="1" applyBorder="1" applyAlignment="1">
      <alignment horizontal="center" vertical="center" wrapText="1"/>
    </xf>
    <xf numFmtId="165" fontId="21" fillId="33" borderId="12" xfId="293" applyNumberFormat="1" applyFont="1" applyFill="1" applyBorder="1" applyAlignment="1">
      <alignment horizontal="center" vertical="center" wrapText="1"/>
    </xf>
    <xf numFmtId="165" fontId="21" fillId="33" borderId="12" xfId="292" applyNumberFormat="1" applyFont="1" applyFill="1" applyBorder="1" applyAlignment="1">
      <alignment horizontal="center" vertical="center" wrapText="1"/>
    </xf>
    <xf numFmtId="165" fontId="1" fillId="0" borderId="12" xfId="295" applyNumberFormat="1" applyFill="1" applyBorder="1" applyAlignment="1">
      <alignment horizontal="center" vertical="center"/>
    </xf>
    <xf numFmtId="1" fontId="20" fillId="0" borderId="12" xfId="292" applyNumberFormat="1" applyFill="1" applyBorder="1" applyAlignment="1">
      <alignment horizontal="center" vertical="center" wrapText="1"/>
    </xf>
    <xf numFmtId="2" fontId="20" fillId="0" borderId="12" xfId="292" applyNumberFormat="1" applyFill="1" applyBorder="1" applyAlignment="1">
      <alignment horizontal="center" vertical="center" wrapText="1"/>
    </xf>
    <xf numFmtId="2" fontId="21" fillId="54" borderId="27" xfId="292" applyNumberFormat="1" applyFont="1" applyFill="1" applyBorder="1" applyAlignment="1">
      <alignment horizontal="center" vertical="center" wrapText="1"/>
    </xf>
    <xf numFmtId="2" fontId="35" fillId="0" borderId="12" xfId="292" applyNumberFormat="1" applyFont="1" applyBorder="1" applyAlignment="1">
      <alignment horizontal="center" vertical="center"/>
    </xf>
    <xf numFmtId="2" fontId="1" fillId="0" borderId="12" xfId="294" applyNumberFormat="1" applyFont="1" applyFill="1" applyBorder="1" applyAlignment="1">
      <alignment horizontal="center" vertical="center" wrapText="1"/>
    </xf>
    <xf numFmtId="1" fontId="1" fillId="0" borderId="12" xfId="331" applyNumberFormat="1" applyFill="1" applyBorder="1" applyAlignment="1">
      <alignment vertical="center"/>
    </xf>
    <xf numFmtId="2" fontId="21" fillId="33" borderId="12" xfId="292" applyNumberFormat="1" applyFont="1" applyFill="1" applyBorder="1" applyAlignment="1">
      <alignment horizontal="center" vertical="center" wrapText="1"/>
    </xf>
    <xf numFmtId="2" fontId="21" fillId="0" borderId="12" xfId="292" applyNumberFormat="1" applyFont="1" applyFill="1" applyBorder="1" applyAlignment="1">
      <alignment horizontal="center" vertical="center" wrapText="1"/>
    </xf>
    <xf numFmtId="165" fontId="1" fillId="0" borderId="12" xfId="294" applyNumberFormat="1" applyFill="1" applyBorder="1" applyAlignment="1">
      <alignment horizontal="center" vertical="center" wrapText="1"/>
    </xf>
    <xf numFmtId="2" fontId="21" fillId="33" borderId="20" xfId="292" applyNumberFormat="1" applyFont="1" applyFill="1" applyBorder="1" applyAlignment="1">
      <alignment horizontal="center" vertical="center" wrapText="1"/>
    </xf>
    <xf numFmtId="2" fontId="21" fillId="33" borderId="27" xfId="292" applyNumberFormat="1" applyFont="1" applyFill="1" applyBorder="1" applyAlignment="1">
      <alignment horizontal="center" vertical="center" wrapText="1"/>
    </xf>
    <xf numFmtId="1" fontId="1" fillId="0" borderId="12" xfId="294" applyNumberFormat="1" applyFill="1" applyBorder="1" applyAlignment="1">
      <alignment vertical="center"/>
    </xf>
    <xf numFmtId="1" fontId="33" fillId="55" borderId="12" xfId="0" applyNumberFormat="1" applyFont="1" applyFill="1" applyBorder="1" applyAlignment="1">
      <alignment horizontal="center" vertical="center"/>
    </xf>
    <xf numFmtId="0" fontId="21" fillId="33" borderId="33" xfId="292" applyFont="1" applyFill="1" applyBorder="1" applyAlignment="1">
      <alignment horizontal="center" vertical="center" wrapText="1"/>
    </xf>
    <xf numFmtId="1" fontId="1" fillId="0" borderId="12" xfId="331" applyNumberFormat="1" applyFill="1" applyBorder="1" applyAlignment="1">
      <alignment vertical="center"/>
    </xf>
    <xf numFmtId="0" fontId="20" fillId="0" borderId="12" xfId="292" applyBorder="1" applyAlignment="1">
      <alignment horizontal="center" vertical="center" wrapText="1"/>
    </xf>
    <xf numFmtId="0" fontId="21" fillId="33" borderId="36" xfId="292" applyFont="1" applyFill="1" applyBorder="1" applyAlignment="1">
      <alignment horizontal="center" vertical="center" wrapText="1"/>
    </xf>
    <xf numFmtId="2" fontId="21" fillId="33" borderId="12" xfId="292" applyNumberFormat="1" applyFont="1" applyFill="1" applyBorder="1" applyAlignment="1">
      <alignment horizontal="center" vertical="center" wrapText="1"/>
    </xf>
    <xf numFmtId="2" fontId="21" fillId="0" borderId="12" xfId="292" applyNumberFormat="1" applyFont="1" applyFill="1" applyBorder="1" applyAlignment="1">
      <alignment horizontal="center" vertical="center" wrapText="1"/>
    </xf>
    <xf numFmtId="1" fontId="21" fillId="55" borderId="12" xfId="292" applyNumberFormat="1" applyFont="1" applyFill="1" applyBorder="1" applyAlignment="1">
      <alignment horizontal="center" vertical="center" wrapText="1"/>
    </xf>
    <xf numFmtId="0" fontId="0" fillId="0" borderId="0" xfId="0"/>
    <xf numFmtId="0" fontId="0" fillId="0" borderId="12" xfId="0" applyBorder="1" applyAlignment="1">
      <alignment horizontal="center" vertical="center" wrapText="1"/>
    </xf>
    <xf numFmtId="0" fontId="0" fillId="0" borderId="12" xfId="0" applyFill="1" applyBorder="1" applyAlignment="1">
      <alignment horizontal="center" vertical="center" wrapText="1"/>
    </xf>
    <xf numFmtId="0" fontId="20" fillId="0" borderId="12" xfId="292" applyFont="1" applyBorder="1" applyAlignment="1">
      <alignment horizontal="center" vertical="center" wrapText="1"/>
    </xf>
    <xf numFmtId="1" fontId="34" fillId="0" borderId="12" xfId="331" applyNumberFormat="1" applyFont="1" applyFill="1" applyBorder="1" applyAlignment="1">
      <alignment vertical="center"/>
    </xf>
    <xf numFmtId="1" fontId="22" fillId="0" borderId="12" xfId="294" applyNumberFormat="1" applyFont="1" applyFill="1" applyBorder="1" applyAlignment="1">
      <alignment vertical="center"/>
    </xf>
    <xf numFmtId="2" fontId="21" fillId="54" borderId="12" xfId="292" applyNumberFormat="1" applyFont="1" applyFill="1" applyBorder="1" applyAlignment="1">
      <alignment horizontal="center" vertical="center" wrapText="1"/>
    </xf>
    <xf numFmtId="2" fontId="33" fillId="54" borderId="12" xfId="0" applyNumberFormat="1" applyFont="1" applyFill="1" applyBorder="1" applyAlignment="1">
      <alignment horizontal="center" vertical="center"/>
    </xf>
    <xf numFmtId="1" fontId="1" fillId="0" borderId="12" xfId="331" applyNumberFormat="1" applyFill="1" applyBorder="1" applyAlignment="1">
      <alignment vertical="center" wrapText="1"/>
    </xf>
    <xf numFmtId="0" fontId="21" fillId="55" borderId="12" xfId="0" applyFont="1" applyFill="1" applyBorder="1" applyAlignment="1">
      <alignment horizontal="center" vertical="center"/>
    </xf>
    <xf numFmtId="165" fontId="1" fillId="0" borderId="12" xfId="295" applyNumberFormat="1" applyFill="1" applyBorder="1" applyAlignment="1">
      <alignment horizontal="center" vertical="center"/>
    </xf>
    <xf numFmtId="39" fontId="21" fillId="0" borderId="12" xfId="293" applyNumberFormat="1" applyFont="1" applyBorder="1" applyAlignment="1">
      <alignment horizontal="center" vertical="center" wrapText="1"/>
    </xf>
    <xf numFmtId="0" fontId="0" fillId="0" borderId="12" xfId="0" applyBorder="1"/>
    <xf numFmtId="165" fontId="21" fillId="33" borderId="12" xfId="292" applyNumberFormat="1" applyFont="1" applyFill="1" applyBorder="1" applyAlignment="1">
      <alignment horizontal="left" vertical="center" wrapText="1"/>
    </xf>
    <xf numFmtId="165" fontId="1" fillId="0" borderId="10" xfId="295" applyNumberFormat="1" applyFill="1" applyBorder="1" applyAlignment="1">
      <alignment horizontal="center" vertical="center"/>
    </xf>
    <xf numFmtId="2" fontId="21" fillId="33" borderId="12" xfId="292" applyNumberFormat="1" applyFont="1" applyFill="1" applyBorder="1" applyAlignment="1">
      <alignment horizontal="left" vertical="center" wrapText="1"/>
    </xf>
    <xf numFmtId="0" fontId="0" fillId="0" borderId="12" xfId="0" applyFill="1" applyBorder="1" applyAlignment="1">
      <alignment vertical="center" wrapText="1"/>
    </xf>
    <xf numFmtId="0" fontId="34" fillId="0" borderId="12" xfId="0" applyFont="1" applyBorder="1" applyAlignment="1">
      <alignment horizontal="center" vertical="center" wrapText="1"/>
    </xf>
    <xf numFmtId="0" fontId="38" fillId="0" borderId="12" xfId="0" applyFont="1" applyBorder="1" applyAlignment="1">
      <alignment horizontal="center" vertical="center"/>
    </xf>
    <xf numFmtId="0" fontId="39" fillId="55" borderId="12" xfId="0" applyFont="1" applyFill="1" applyBorder="1" applyAlignment="1">
      <alignment horizontal="center" vertical="center"/>
    </xf>
    <xf numFmtId="0" fontId="38" fillId="0" borderId="12" xfId="0" applyFont="1" applyFill="1" applyBorder="1" applyAlignment="1">
      <alignment horizontal="center" vertical="center"/>
    </xf>
    <xf numFmtId="2" fontId="0" fillId="0" borderId="12" xfId="0" applyNumberFormat="1" applyFont="1" applyFill="1" applyBorder="1" applyAlignment="1">
      <alignment horizontal="left" vertical="center" wrapText="1"/>
    </xf>
    <xf numFmtId="2" fontId="20" fillId="0" borderId="12" xfId="0" applyNumberFormat="1" applyFont="1" applyFill="1" applyBorder="1" applyAlignment="1">
      <alignment horizontal="left" vertical="center" wrapText="1"/>
    </xf>
    <xf numFmtId="164" fontId="0" fillId="0" borderId="12" xfId="293" applyNumberFormat="1" applyFont="1" applyBorder="1" applyAlignment="1">
      <alignment vertical="center" wrapText="1"/>
    </xf>
    <xf numFmtId="0" fontId="0" fillId="0" borderId="12" xfId="0" applyBorder="1" applyAlignment="1">
      <alignment horizontal="left" vertical="center"/>
    </xf>
    <xf numFmtId="1" fontId="1" fillId="0" borderId="12" xfId="294" applyNumberFormat="1" applyFont="1" applyFill="1" applyBorder="1" applyAlignment="1">
      <alignment vertical="center"/>
    </xf>
    <xf numFmtId="0" fontId="0" fillId="0" borderId="12" xfId="292" applyFont="1" applyBorder="1" applyAlignment="1">
      <alignment horizontal="left" vertical="center" wrapText="1"/>
    </xf>
    <xf numFmtId="1" fontId="0" fillId="0" borderId="12" xfId="294" applyNumberFormat="1" applyFont="1" applyFill="1" applyBorder="1" applyAlignment="1">
      <alignment vertical="center" wrapText="1"/>
    </xf>
    <xf numFmtId="1" fontId="1" fillId="0" borderId="12" xfId="294" applyNumberFormat="1" applyFont="1" applyFill="1" applyBorder="1" applyAlignment="1">
      <alignment horizontal="left" vertical="center" wrapText="1"/>
    </xf>
    <xf numFmtId="1" fontId="20" fillId="0" borderId="12" xfId="294" applyNumberFormat="1" applyFont="1" applyFill="1" applyBorder="1" applyAlignment="1">
      <alignment vertical="center" wrapText="1"/>
    </xf>
    <xf numFmtId="2" fontId="20" fillId="0" borderId="12" xfId="292" applyNumberFormat="1" applyFont="1" applyFill="1" applyBorder="1" applyAlignment="1">
      <alignment horizontal="left" vertical="center" wrapText="1"/>
    </xf>
    <xf numFmtId="164" fontId="0" fillId="0" borderId="0" xfId="293" applyNumberFormat="1" applyFont="1" applyBorder="1" applyAlignment="1">
      <alignment horizontal="center" vertical="center" wrapText="1"/>
    </xf>
    <xf numFmtId="2" fontId="38" fillId="0" borderId="12" xfId="0" applyNumberFormat="1" applyFont="1" applyBorder="1" applyAlignment="1">
      <alignment horizontal="center" vertical="center"/>
    </xf>
    <xf numFmtId="2" fontId="38" fillId="0" borderId="12" xfId="0" applyNumberFormat="1" applyFont="1" applyFill="1" applyBorder="1" applyAlignment="1">
      <alignment horizontal="center" vertical="center"/>
    </xf>
    <xf numFmtId="2" fontId="38" fillId="0" borderId="12" xfId="0" applyNumberFormat="1" applyFont="1" applyFill="1" applyBorder="1" applyAlignment="1">
      <alignment horizontal="center" vertical="center" wrapText="1"/>
    </xf>
    <xf numFmtId="0" fontId="31" fillId="33" borderId="10" xfId="0" applyFont="1" applyFill="1" applyBorder="1" applyAlignment="1">
      <alignment horizontal="center" vertical="center"/>
    </xf>
    <xf numFmtId="0" fontId="31" fillId="33" borderId="19" xfId="0" applyFont="1" applyFill="1" applyBorder="1" applyAlignment="1">
      <alignment horizontal="center" vertical="center"/>
    </xf>
    <xf numFmtId="0" fontId="0" fillId="0" borderId="11" xfId="0" applyBorder="1" applyAlignment="1"/>
    <xf numFmtId="0" fontId="31" fillId="33" borderId="11" xfId="0" applyFont="1" applyFill="1" applyBorder="1" applyAlignment="1">
      <alignment horizontal="center" vertical="center"/>
    </xf>
    <xf numFmtId="165" fontId="0" fillId="0" borderId="0" xfId="295" applyNumberFormat="1" applyFont="1" applyFill="1" applyBorder="1" applyAlignment="1">
      <alignment horizontal="center" vertical="center"/>
    </xf>
    <xf numFmtId="0" fontId="0" fillId="0" borderId="0" xfId="0"/>
    <xf numFmtId="0" fontId="0" fillId="0" borderId="0" xfId="0"/>
  </cellXfs>
  <cellStyles count="1861">
    <cellStyle name="20% - Accent1" xfId="19" builtinId="30" customBuiltin="1"/>
    <cellStyle name="20% - Accent1 2" xfId="44"/>
    <cellStyle name="20% - Accent1 2 2" xfId="45"/>
    <cellStyle name="20% - Accent1 2 2 2" xfId="46"/>
    <cellStyle name="20% - Accent1 2 2 2 2" xfId="47"/>
    <cellStyle name="20% - Accent1 2 2 3" xfId="48"/>
    <cellStyle name="20% - Accent1 2 2 4" xfId="1072"/>
    <cellStyle name="20% - Accent1 2 3" xfId="49"/>
    <cellStyle name="20% - Accent1 2 3 2" xfId="50"/>
    <cellStyle name="20% - Accent1 2 4" xfId="51"/>
    <cellStyle name="20% - Accent1 2 5" xfId="1071"/>
    <cellStyle name="20% - Accent1 3" xfId="52"/>
    <cellStyle name="20% - Accent1 3 2" xfId="53"/>
    <cellStyle name="20% - Accent1 3 2 2" xfId="54"/>
    <cellStyle name="20% - Accent1 3 2 3" xfId="1074"/>
    <cellStyle name="20% - Accent1 3 3" xfId="55"/>
    <cellStyle name="20% - Accent1 3 4" xfId="1073"/>
    <cellStyle name="20% - Accent1 4" xfId="56"/>
    <cellStyle name="20% - Accent1 4 2" xfId="57"/>
    <cellStyle name="20% - Accent1 4 3" xfId="1075"/>
    <cellStyle name="20% - Accent1 5" xfId="58"/>
    <cellStyle name="20% - Accent1 6" xfId="59"/>
    <cellStyle name="20% - Accent1 7" xfId="1059"/>
    <cellStyle name="20% - Accent2" xfId="23" builtinId="34" customBuiltin="1"/>
    <cellStyle name="20% - Accent2 2" xfId="60"/>
    <cellStyle name="20% - Accent2 2 2" xfId="61"/>
    <cellStyle name="20% - Accent2 2 2 2" xfId="62"/>
    <cellStyle name="20% - Accent2 2 2 2 2" xfId="63"/>
    <cellStyle name="20% - Accent2 2 2 3" xfId="64"/>
    <cellStyle name="20% - Accent2 2 2 4" xfId="1077"/>
    <cellStyle name="20% - Accent2 2 3" xfId="65"/>
    <cellStyle name="20% - Accent2 2 3 2" xfId="66"/>
    <cellStyle name="20% - Accent2 2 4" xfId="67"/>
    <cellStyle name="20% - Accent2 2 5" xfId="1076"/>
    <cellStyle name="20% - Accent2 3" xfId="68"/>
    <cellStyle name="20% - Accent2 3 2" xfId="69"/>
    <cellStyle name="20% - Accent2 3 2 2" xfId="70"/>
    <cellStyle name="20% - Accent2 3 2 3" xfId="1079"/>
    <cellStyle name="20% - Accent2 3 3" xfId="71"/>
    <cellStyle name="20% - Accent2 3 4" xfId="1078"/>
    <cellStyle name="20% - Accent2 4" xfId="72"/>
    <cellStyle name="20% - Accent2 4 2" xfId="73"/>
    <cellStyle name="20% - Accent2 4 3" xfId="1080"/>
    <cellStyle name="20% - Accent2 5" xfId="74"/>
    <cellStyle name="20% - Accent2 6" xfId="75"/>
    <cellStyle name="20% - Accent2 7" xfId="1061"/>
    <cellStyle name="20% - Accent3" xfId="27" builtinId="38" customBuiltin="1"/>
    <cellStyle name="20% - Accent3 2" xfId="76"/>
    <cellStyle name="20% - Accent3 2 2" xfId="77"/>
    <cellStyle name="20% - Accent3 2 2 2" xfId="78"/>
    <cellStyle name="20% - Accent3 2 2 2 2" xfId="79"/>
    <cellStyle name="20% - Accent3 2 2 3" xfId="80"/>
    <cellStyle name="20% - Accent3 2 2 4" xfId="1082"/>
    <cellStyle name="20% - Accent3 2 3" xfId="81"/>
    <cellStyle name="20% - Accent3 2 3 2" xfId="82"/>
    <cellStyle name="20% - Accent3 2 4" xfId="83"/>
    <cellStyle name="20% - Accent3 2 5" xfId="1081"/>
    <cellStyle name="20% - Accent3 3" xfId="84"/>
    <cellStyle name="20% - Accent3 3 2" xfId="85"/>
    <cellStyle name="20% - Accent3 3 2 2" xfId="86"/>
    <cellStyle name="20% - Accent3 3 2 3" xfId="1084"/>
    <cellStyle name="20% - Accent3 3 3" xfId="87"/>
    <cellStyle name="20% - Accent3 3 4" xfId="1083"/>
    <cellStyle name="20% - Accent3 4" xfId="88"/>
    <cellStyle name="20% - Accent3 4 2" xfId="89"/>
    <cellStyle name="20% - Accent3 4 3" xfId="1085"/>
    <cellStyle name="20% - Accent3 5" xfId="90"/>
    <cellStyle name="20% - Accent3 6" xfId="91"/>
    <cellStyle name="20% - Accent3 7" xfId="1063"/>
    <cellStyle name="20% - Accent4" xfId="31" builtinId="42" customBuiltin="1"/>
    <cellStyle name="20% - Accent4 2" xfId="92"/>
    <cellStyle name="20% - Accent4 2 2" xfId="93"/>
    <cellStyle name="20% - Accent4 2 2 2" xfId="94"/>
    <cellStyle name="20% - Accent4 2 2 2 2" xfId="95"/>
    <cellStyle name="20% - Accent4 2 2 3" xfId="96"/>
    <cellStyle name="20% - Accent4 2 2 4" xfId="1087"/>
    <cellStyle name="20% - Accent4 2 3" xfId="97"/>
    <cellStyle name="20% - Accent4 2 3 2" xfId="98"/>
    <cellStyle name="20% - Accent4 2 4" xfId="99"/>
    <cellStyle name="20% - Accent4 2 5" xfId="1086"/>
    <cellStyle name="20% - Accent4 3" xfId="100"/>
    <cellStyle name="20% - Accent4 3 2" xfId="101"/>
    <cellStyle name="20% - Accent4 3 2 2" xfId="102"/>
    <cellStyle name="20% - Accent4 3 2 3" xfId="1089"/>
    <cellStyle name="20% - Accent4 3 3" xfId="103"/>
    <cellStyle name="20% - Accent4 3 4" xfId="1088"/>
    <cellStyle name="20% - Accent4 4" xfId="104"/>
    <cellStyle name="20% - Accent4 4 2" xfId="105"/>
    <cellStyle name="20% - Accent4 4 3" xfId="1090"/>
    <cellStyle name="20% - Accent4 5" xfId="106"/>
    <cellStyle name="20% - Accent4 6" xfId="107"/>
    <cellStyle name="20% - Accent4 7" xfId="1065"/>
    <cellStyle name="20% - Accent5" xfId="35" builtinId="46" customBuiltin="1"/>
    <cellStyle name="20% - Accent5 2" xfId="108"/>
    <cellStyle name="20% - Accent5 2 2" xfId="109"/>
    <cellStyle name="20% - Accent5 2 2 2" xfId="110"/>
    <cellStyle name="20% - Accent5 2 2 2 2" xfId="111"/>
    <cellStyle name="20% - Accent5 2 2 3" xfId="112"/>
    <cellStyle name="20% - Accent5 2 2 4" xfId="1092"/>
    <cellStyle name="20% - Accent5 2 3" xfId="113"/>
    <cellStyle name="20% - Accent5 2 3 2" xfId="114"/>
    <cellStyle name="20% - Accent5 2 4" xfId="115"/>
    <cellStyle name="20% - Accent5 2 5" xfId="1091"/>
    <cellStyle name="20% - Accent5 3" xfId="116"/>
    <cellStyle name="20% - Accent5 3 2" xfId="117"/>
    <cellStyle name="20% - Accent5 3 2 2" xfId="118"/>
    <cellStyle name="20% - Accent5 3 2 3" xfId="1094"/>
    <cellStyle name="20% - Accent5 3 3" xfId="119"/>
    <cellStyle name="20% - Accent5 3 4" xfId="1093"/>
    <cellStyle name="20% - Accent5 4" xfId="120"/>
    <cellStyle name="20% - Accent5 4 2" xfId="121"/>
    <cellStyle name="20% - Accent5 4 3" xfId="1095"/>
    <cellStyle name="20% - Accent5 5" xfId="122"/>
    <cellStyle name="20% - Accent5 6" xfId="123"/>
    <cellStyle name="20% - Accent5 7" xfId="1067"/>
    <cellStyle name="20% - Accent6" xfId="39" builtinId="50" customBuiltin="1"/>
    <cellStyle name="20% - Accent6 2" xfId="124"/>
    <cellStyle name="20% - Accent6 2 2" xfId="125"/>
    <cellStyle name="20% - Accent6 2 2 2" xfId="126"/>
    <cellStyle name="20% - Accent6 2 2 2 2" xfId="127"/>
    <cellStyle name="20% - Accent6 2 2 3" xfId="128"/>
    <cellStyle name="20% - Accent6 2 2 4" xfId="1097"/>
    <cellStyle name="20% - Accent6 2 3" xfId="129"/>
    <cellStyle name="20% - Accent6 2 3 2" xfId="130"/>
    <cellStyle name="20% - Accent6 2 4" xfId="131"/>
    <cellStyle name="20% - Accent6 2 5" xfId="1096"/>
    <cellStyle name="20% - Accent6 3" xfId="132"/>
    <cellStyle name="20% - Accent6 3 2" xfId="133"/>
    <cellStyle name="20% - Accent6 3 2 2" xfId="134"/>
    <cellStyle name="20% - Accent6 3 2 3" xfId="1099"/>
    <cellStyle name="20% - Accent6 3 3" xfId="135"/>
    <cellStyle name="20% - Accent6 3 4" xfId="1098"/>
    <cellStyle name="20% - Accent6 4" xfId="136"/>
    <cellStyle name="20% - Accent6 4 2" xfId="137"/>
    <cellStyle name="20% - Accent6 4 3" xfId="1100"/>
    <cellStyle name="20% - Accent6 5" xfId="138"/>
    <cellStyle name="20% - Accent6 6" xfId="139"/>
    <cellStyle name="20% - Accent6 7" xfId="1069"/>
    <cellStyle name="40% - Accent1" xfId="20" builtinId="31" customBuiltin="1"/>
    <cellStyle name="40% - Accent1 2" xfId="140"/>
    <cellStyle name="40% - Accent1 2 2" xfId="141"/>
    <cellStyle name="40% - Accent1 2 2 2" xfId="142"/>
    <cellStyle name="40% - Accent1 2 2 2 2" xfId="143"/>
    <cellStyle name="40% - Accent1 2 2 3" xfId="144"/>
    <cellStyle name="40% - Accent1 2 2 4" xfId="1102"/>
    <cellStyle name="40% - Accent1 2 3" xfId="145"/>
    <cellStyle name="40% - Accent1 2 3 2" xfId="146"/>
    <cellStyle name="40% - Accent1 2 4" xfId="147"/>
    <cellStyle name="40% - Accent1 2 5" xfId="1101"/>
    <cellStyle name="40% - Accent1 3" xfId="148"/>
    <cellStyle name="40% - Accent1 3 2" xfId="149"/>
    <cellStyle name="40% - Accent1 3 2 2" xfId="150"/>
    <cellStyle name="40% - Accent1 3 2 3" xfId="1104"/>
    <cellStyle name="40% - Accent1 3 3" xfId="151"/>
    <cellStyle name="40% - Accent1 3 4" xfId="1103"/>
    <cellStyle name="40% - Accent1 4" xfId="152"/>
    <cellStyle name="40% - Accent1 4 2" xfId="153"/>
    <cellStyle name="40% - Accent1 4 3" xfId="1105"/>
    <cellStyle name="40% - Accent1 5" xfId="154"/>
    <cellStyle name="40% - Accent1 6" xfId="155"/>
    <cellStyle name="40% - Accent1 7" xfId="1060"/>
    <cellStyle name="40% - Accent2" xfId="24" builtinId="35" customBuiltin="1"/>
    <cellStyle name="40% - Accent2 2" xfId="156"/>
    <cellStyle name="40% - Accent2 2 2" xfId="157"/>
    <cellStyle name="40% - Accent2 2 2 2" xfId="158"/>
    <cellStyle name="40% - Accent2 2 2 2 2" xfId="159"/>
    <cellStyle name="40% - Accent2 2 2 3" xfId="160"/>
    <cellStyle name="40% - Accent2 2 2 4" xfId="1107"/>
    <cellStyle name="40% - Accent2 2 3" xfId="161"/>
    <cellStyle name="40% - Accent2 2 3 2" xfId="162"/>
    <cellStyle name="40% - Accent2 2 4" xfId="163"/>
    <cellStyle name="40% - Accent2 2 5" xfId="1106"/>
    <cellStyle name="40% - Accent2 3" xfId="164"/>
    <cellStyle name="40% - Accent2 3 2" xfId="165"/>
    <cellStyle name="40% - Accent2 3 2 2" xfId="166"/>
    <cellStyle name="40% - Accent2 3 2 3" xfId="1109"/>
    <cellStyle name="40% - Accent2 3 3" xfId="167"/>
    <cellStyle name="40% - Accent2 3 4" xfId="1108"/>
    <cellStyle name="40% - Accent2 4" xfId="168"/>
    <cellStyle name="40% - Accent2 4 2" xfId="169"/>
    <cellStyle name="40% - Accent2 4 3" xfId="1110"/>
    <cellStyle name="40% - Accent2 5" xfId="170"/>
    <cellStyle name="40% - Accent2 6" xfId="171"/>
    <cellStyle name="40% - Accent2 7" xfId="1062"/>
    <cellStyle name="40% - Accent3" xfId="28" builtinId="39" customBuiltin="1"/>
    <cellStyle name="40% - Accent3 2" xfId="172"/>
    <cellStyle name="40% - Accent3 2 2" xfId="173"/>
    <cellStyle name="40% - Accent3 2 2 2" xfId="174"/>
    <cellStyle name="40% - Accent3 2 2 2 2" xfId="175"/>
    <cellStyle name="40% - Accent3 2 2 3" xfId="176"/>
    <cellStyle name="40% - Accent3 2 2 4" xfId="1112"/>
    <cellStyle name="40% - Accent3 2 3" xfId="177"/>
    <cellStyle name="40% - Accent3 2 3 2" xfId="178"/>
    <cellStyle name="40% - Accent3 2 4" xfId="179"/>
    <cellStyle name="40% - Accent3 2 5" xfId="1111"/>
    <cellStyle name="40% - Accent3 3" xfId="180"/>
    <cellStyle name="40% - Accent3 3 2" xfId="181"/>
    <cellStyle name="40% - Accent3 3 2 2" xfId="182"/>
    <cellStyle name="40% - Accent3 3 2 3" xfId="1114"/>
    <cellStyle name="40% - Accent3 3 3" xfId="183"/>
    <cellStyle name="40% - Accent3 3 4" xfId="1113"/>
    <cellStyle name="40% - Accent3 4" xfId="184"/>
    <cellStyle name="40% - Accent3 4 2" xfId="185"/>
    <cellStyle name="40% - Accent3 4 3" xfId="1115"/>
    <cellStyle name="40% - Accent3 5" xfId="186"/>
    <cellStyle name="40% - Accent3 6" xfId="187"/>
    <cellStyle name="40% - Accent3 7" xfId="1064"/>
    <cellStyle name="40% - Accent4" xfId="32" builtinId="43" customBuiltin="1"/>
    <cellStyle name="40% - Accent4 2" xfId="188"/>
    <cellStyle name="40% - Accent4 2 2" xfId="189"/>
    <cellStyle name="40% - Accent4 2 2 2" xfId="190"/>
    <cellStyle name="40% - Accent4 2 2 2 2" xfId="191"/>
    <cellStyle name="40% - Accent4 2 2 3" xfId="192"/>
    <cellStyle name="40% - Accent4 2 2 4" xfId="1117"/>
    <cellStyle name="40% - Accent4 2 3" xfId="193"/>
    <cellStyle name="40% - Accent4 2 3 2" xfId="194"/>
    <cellStyle name="40% - Accent4 2 4" xfId="195"/>
    <cellStyle name="40% - Accent4 2 5" xfId="1116"/>
    <cellStyle name="40% - Accent4 3" xfId="196"/>
    <cellStyle name="40% - Accent4 3 2" xfId="197"/>
    <cellStyle name="40% - Accent4 3 2 2" xfId="198"/>
    <cellStyle name="40% - Accent4 3 2 3" xfId="1119"/>
    <cellStyle name="40% - Accent4 3 3" xfId="199"/>
    <cellStyle name="40% - Accent4 3 4" xfId="1118"/>
    <cellStyle name="40% - Accent4 4" xfId="200"/>
    <cellStyle name="40% - Accent4 4 2" xfId="201"/>
    <cellStyle name="40% - Accent4 4 3" xfId="1120"/>
    <cellStyle name="40% - Accent4 5" xfId="202"/>
    <cellStyle name="40% - Accent4 6" xfId="203"/>
    <cellStyle name="40% - Accent4 7" xfId="1066"/>
    <cellStyle name="40% - Accent5" xfId="36" builtinId="47" customBuiltin="1"/>
    <cellStyle name="40% - Accent5 2" xfId="204"/>
    <cellStyle name="40% - Accent5 2 2" xfId="205"/>
    <cellStyle name="40% - Accent5 2 2 2" xfId="206"/>
    <cellStyle name="40% - Accent5 2 2 2 2" xfId="207"/>
    <cellStyle name="40% - Accent5 2 2 3" xfId="208"/>
    <cellStyle name="40% - Accent5 2 2 4" xfId="1122"/>
    <cellStyle name="40% - Accent5 2 3" xfId="209"/>
    <cellStyle name="40% - Accent5 2 3 2" xfId="210"/>
    <cellStyle name="40% - Accent5 2 4" xfId="211"/>
    <cellStyle name="40% - Accent5 2 5" xfId="1121"/>
    <cellStyle name="40% - Accent5 3" xfId="212"/>
    <cellStyle name="40% - Accent5 3 2" xfId="213"/>
    <cellStyle name="40% - Accent5 3 2 2" xfId="214"/>
    <cellStyle name="40% - Accent5 3 2 3" xfId="1124"/>
    <cellStyle name="40% - Accent5 3 3" xfId="215"/>
    <cellStyle name="40% - Accent5 3 4" xfId="1123"/>
    <cellStyle name="40% - Accent5 4" xfId="216"/>
    <cellStyle name="40% - Accent5 4 2" xfId="217"/>
    <cellStyle name="40% - Accent5 4 3" xfId="1125"/>
    <cellStyle name="40% - Accent5 5" xfId="218"/>
    <cellStyle name="40% - Accent5 6" xfId="219"/>
    <cellStyle name="40% - Accent5 7" xfId="1068"/>
    <cellStyle name="40% - Accent6" xfId="40" builtinId="51" customBuiltin="1"/>
    <cellStyle name="40% - Accent6 2" xfId="220"/>
    <cellStyle name="40% - Accent6 2 2" xfId="221"/>
    <cellStyle name="40% - Accent6 2 2 2" xfId="222"/>
    <cellStyle name="40% - Accent6 2 2 2 2" xfId="223"/>
    <cellStyle name="40% - Accent6 2 2 3" xfId="224"/>
    <cellStyle name="40% - Accent6 2 2 4" xfId="1127"/>
    <cellStyle name="40% - Accent6 2 3" xfId="225"/>
    <cellStyle name="40% - Accent6 2 3 2" xfId="226"/>
    <cellStyle name="40% - Accent6 2 4" xfId="227"/>
    <cellStyle name="40% - Accent6 2 5" xfId="1126"/>
    <cellStyle name="40% - Accent6 3" xfId="228"/>
    <cellStyle name="40% - Accent6 3 2" xfId="229"/>
    <cellStyle name="40% - Accent6 3 2 2" xfId="230"/>
    <cellStyle name="40% - Accent6 3 2 3" xfId="1129"/>
    <cellStyle name="40% - Accent6 3 3" xfId="231"/>
    <cellStyle name="40% - Accent6 3 4" xfId="1128"/>
    <cellStyle name="40% - Accent6 4" xfId="232"/>
    <cellStyle name="40% - Accent6 4 2" xfId="233"/>
    <cellStyle name="40% - Accent6 4 3" xfId="1130"/>
    <cellStyle name="40% - Accent6 5" xfId="234"/>
    <cellStyle name="40% - Accent6 6" xfId="235"/>
    <cellStyle name="40% - Accent6 7" xfId="1070"/>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2" xfId="296"/>
    <cellStyle name="Comma 3" xfId="297"/>
    <cellStyle name="Comma 4" xfId="298"/>
    <cellStyle name="Comma 5" xfId="299"/>
    <cellStyle name="Comma 5 2" xfId="300"/>
    <cellStyle name="Comma 5 2 2" xfId="301"/>
    <cellStyle name="Comma 5 2 2 2" xfId="302"/>
    <cellStyle name="Comma 5 2 3" xfId="303"/>
    <cellStyle name="Comma 5 3" xfId="304"/>
    <cellStyle name="Comma 5 3 2" xfId="305"/>
    <cellStyle name="Comma 5 4" xfId="306"/>
    <cellStyle name="Comma 6" xfId="307"/>
    <cellStyle name="Comma 6 2" xfId="1859"/>
    <cellStyle name="Currency" xfId="1" builtinId="4"/>
    <cellStyle name="Currency 10" xfId="236"/>
    <cellStyle name="Currency 10 2" xfId="237"/>
    <cellStyle name="Currency 11" xfId="293"/>
    <cellStyle name="Currency 12" xfId="1058"/>
    <cellStyle name="Currency 2" xfId="42"/>
    <cellStyle name="Currency 2 2" xfId="238"/>
    <cellStyle name="Currency 2 3" xfId="239"/>
    <cellStyle name="Currency 3" xfId="240"/>
    <cellStyle name="Currency 3 2" xfId="473"/>
    <cellStyle name="Currency 3 3" xfId="1131"/>
    <cellStyle name="Currency 4" xfId="241"/>
    <cellStyle name="Currency 4 2" xfId="242"/>
    <cellStyle name="Currency 4 3" xfId="459"/>
    <cellStyle name="Currency 4 4" xfId="1132"/>
    <cellStyle name="Currency 5" xfId="243"/>
    <cellStyle name="Currency 5 2" xfId="244"/>
    <cellStyle name="Currency 5 2 2" xfId="308"/>
    <cellStyle name="Currency 5 2 3" xfId="1134"/>
    <cellStyle name="Currency 5 3" xfId="309"/>
    <cellStyle name="Currency 5 4" xfId="1133"/>
    <cellStyle name="Currency 6" xfId="245"/>
    <cellStyle name="Currency 6 2" xfId="427"/>
    <cellStyle name="Currency 6 3" xfId="1135"/>
    <cellStyle name="Currency 7" xfId="246"/>
    <cellStyle name="Currency 7 2" xfId="673"/>
    <cellStyle name="Currency 7 3" xfId="1136"/>
    <cellStyle name="Currency 8" xfId="247"/>
    <cellStyle name="Currency 9" xfId="248"/>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10" xfId="249"/>
    <cellStyle name="Normal 10 2" xfId="250"/>
    <cellStyle name="Normal 11" xfId="292"/>
    <cellStyle name="Normal 11 2" xfId="310"/>
    <cellStyle name="Normal 11 3" xfId="1155"/>
    <cellStyle name="Normal 12" xfId="311"/>
    <cellStyle name="Normal 12 2" xfId="312"/>
    <cellStyle name="Normal 12 2 2" xfId="313"/>
    <cellStyle name="Normal 12 3" xfId="314"/>
    <cellStyle name="Normal 13" xfId="315"/>
    <cellStyle name="Normal 13 2" xfId="316"/>
    <cellStyle name="Normal 14" xfId="317"/>
    <cellStyle name="Normal 14 2" xfId="318"/>
    <cellStyle name="Normal 14 2 2" xfId="319"/>
    <cellStyle name="Normal 14 3" xfId="320"/>
    <cellStyle name="Normal 15" xfId="321"/>
    <cellStyle name="Normal 15 2" xfId="322"/>
    <cellStyle name="Normal 15 2 2" xfId="323"/>
    <cellStyle name="Normal 15 2 2 2" xfId="324"/>
    <cellStyle name="Normal 15 2 3" xfId="325"/>
    <cellStyle name="Normal 15 3" xfId="326"/>
    <cellStyle name="Normal 15 3 2" xfId="327"/>
    <cellStyle name="Normal 15 4" xfId="328"/>
    <cellStyle name="Normal 16" xfId="329"/>
    <cellStyle name="Normal 17" xfId="330"/>
    <cellStyle name="Normal 17 2" xfId="331"/>
    <cellStyle name="Normal 17 2 2" xfId="1159"/>
    <cellStyle name="Normal 17 3" xfId="1158"/>
    <cellStyle name="Normal 18" xfId="332"/>
    <cellStyle name="Normal 19" xfId="294"/>
    <cellStyle name="Normal 19 2" xfId="333"/>
    <cellStyle name="Normal 19 2 2" xfId="1160"/>
    <cellStyle name="Normal 19 3" xfId="828"/>
    <cellStyle name="Normal 19 4" xfId="1156"/>
    <cellStyle name="Normal 2" xfId="251"/>
    <cellStyle name="Normal 2 2" xfId="252"/>
    <cellStyle name="Normal 2 3" xfId="253"/>
    <cellStyle name="Normal 2 3 2" xfId="443"/>
    <cellStyle name="Normal 2 3 3" xfId="1137"/>
    <cellStyle name="Normal 2 4" xfId="254"/>
    <cellStyle name="Normal 2 4 2" xfId="334"/>
    <cellStyle name="Normal 2 4 3" xfId="1138"/>
    <cellStyle name="Normal 2 5" xfId="335"/>
    <cellStyle name="Normal 2 6" xfId="420"/>
    <cellStyle name="Normal 2 7" xfId="421"/>
    <cellStyle name="Normal 20" xfId="295"/>
    <cellStyle name="Normal 20 2" xfId="336"/>
    <cellStyle name="Normal 20 2 2" xfId="1161"/>
    <cellStyle name="Normal 20 3" xfId="1157"/>
    <cellStyle name="Normal 21" xfId="337"/>
    <cellStyle name="Normal 21 2" xfId="338"/>
    <cellStyle name="Normal 21 2 2" xfId="1163"/>
    <cellStyle name="Normal 21 3" xfId="1162"/>
    <cellStyle name="Normal 22" xfId="339"/>
    <cellStyle name="Normal 22 2" xfId="1860"/>
    <cellStyle name="Normal 23" xfId="340"/>
    <cellStyle name="Normal 23 2" xfId="1164"/>
    <cellStyle name="Normal 24" xfId="1057"/>
    <cellStyle name="Normal 3" xfId="255"/>
    <cellStyle name="Normal 3 2" xfId="43"/>
    <cellStyle name="Normal 3 2 2" xfId="256"/>
    <cellStyle name="Normal 3 2 2 2" xfId="446"/>
    <cellStyle name="Normal 3 2 2 3" xfId="1139"/>
    <cellStyle name="Normal 3 3" xfId="257"/>
    <cellStyle name="Normal 3 4" xfId="422"/>
    <cellStyle name="Normal 4" xfId="258"/>
    <cellStyle name="Normal 4 2" xfId="259"/>
    <cellStyle name="Normal 4 2 2" xfId="260"/>
    <cellStyle name="Normal 4 3" xfId="261"/>
    <cellStyle name="Normal 4 3 2" xfId="262"/>
    <cellStyle name="Normal 4 4" xfId="263"/>
    <cellStyle name="Normal 4 5" xfId="447"/>
    <cellStyle name="Normal 4 6" xfId="1140"/>
    <cellStyle name="Normal 5" xfId="264"/>
    <cellStyle name="Normal 5 2" xfId="265"/>
    <cellStyle name="Normal 5 2 2" xfId="449"/>
    <cellStyle name="Normal 5 2 3" xfId="1142"/>
    <cellStyle name="Normal 5 3" xfId="448"/>
    <cellStyle name="Normal 5 4" xfId="1141"/>
    <cellStyle name="Normal 6" xfId="266"/>
    <cellStyle name="Normal 6 2" xfId="450"/>
    <cellStyle name="Normal 6 3" xfId="1143"/>
    <cellStyle name="Normal 7" xfId="267"/>
    <cellStyle name="Normal 7 2" xfId="268"/>
    <cellStyle name="Normal 7 2 2" xfId="269"/>
    <cellStyle name="Normal 7 2 2 2" xfId="270"/>
    <cellStyle name="Normal 7 3" xfId="271"/>
    <cellStyle name="Normal 8" xfId="272"/>
    <cellStyle name="Normal 8 2" xfId="341"/>
    <cellStyle name="Normal 8 2 2" xfId="342"/>
    <cellStyle name="Normal 8 3" xfId="343"/>
    <cellStyle name="Normal 8 4" xfId="1144"/>
    <cellStyle name="Normal 9" xfId="273"/>
    <cellStyle name="Normal 9 2" xfId="344"/>
    <cellStyle name="Normal 9 3" xfId="1145"/>
    <cellStyle name="Note 2" xfId="274"/>
    <cellStyle name="Note 2 2" xfId="275"/>
    <cellStyle name="Note 2 2 2" xfId="276"/>
    <cellStyle name="Note 2 2 2 2" xfId="277"/>
    <cellStyle name="Note 2 2 3" xfId="278"/>
    <cellStyle name="Note 2 2 4" xfId="1147"/>
    <cellStyle name="Note 2 3" xfId="279"/>
    <cellStyle name="Note 2 3 2" xfId="280"/>
    <cellStyle name="Note 2 4" xfId="281"/>
    <cellStyle name="Note 2 5" xfId="1146"/>
    <cellStyle name="Note 3" xfId="282"/>
    <cellStyle name="Note 3 2" xfId="283"/>
    <cellStyle name="Note 3 2 2" xfId="284"/>
    <cellStyle name="Note 3 2 3" xfId="1149"/>
    <cellStyle name="Note 3 3" xfId="285"/>
    <cellStyle name="Note 3 4" xfId="1148"/>
    <cellStyle name="Note 4" xfId="286"/>
    <cellStyle name="Note 4 2" xfId="287"/>
    <cellStyle name="Note 4 2 2" xfId="1151"/>
    <cellStyle name="Note 4 3" xfId="1150"/>
    <cellStyle name="Note 5" xfId="288"/>
    <cellStyle name="Note 5 2" xfId="289"/>
    <cellStyle name="Note 5 2 2" xfId="1153"/>
    <cellStyle name="Note 5 3" xfId="1152"/>
    <cellStyle name="Note 6" xfId="290"/>
    <cellStyle name="Note 6 2" xfId="1154"/>
    <cellStyle name="Note 7" xfId="291"/>
    <cellStyle name="Output" xfId="11" builtinId="21" customBuiltin="1"/>
    <cellStyle name="Percent 2" xfId="345"/>
    <cellStyle name="Percent 3" xfId="346"/>
    <cellStyle name="Percent 3 2" xfId="347"/>
    <cellStyle name="Percent 3 2 2" xfId="1166"/>
    <cellStyle name="Percent 3 3" xfId="1165"/>
    <cellStyle name="SAPBEXaggData" xfId="348"/>
    <cellStyle name="SAPBEXaggData 10" xfId="630"/>
    <cellStyle name="SAPBEXaggData 10 2" xfId="1365"/>
    <cellStyle name="SAPBEXaggData 11" xfId="1031"/>
    <cellStyle name="SAPBEXaggData 11 2" xfId="1764"/>
    <cellStyle name="SAPBEXaggData 2" xfId="349"/>
    <cellStyle name="SAPBEXaggData 2 2" xfId="350"/>
    <cellStyle name="SAPBEXaggData 2 2 10" xfId="996"/>
    <cellStyle name="SAPBEXaggData 2 2 10 2" xfId="1729"/>
    <cellStyle name="SAPBEXaggData 2 2 11" xfId="989"/>
    <cellStyle name="SAPBEXaggData 2 2 11 2" xfId="1722"/>
    <cellStyle name="SAPBEXaggData 2 2 12" xfId="974"/>
    <cellStyle name="SAPBEXaggData 2 2 12 2" xfId="1707"/>
    <cellStyle name="SAPBEXaggData 2 2 13" xfId="1020"/>
    <cellStyle name="SAPBEXaggData 2 2 13 2" xfId="1753"/>
    <cellStyle name="SAPBEXaggData 2 2 14" xfId="1039"/>
    <cellStyle name="SAPBEXaggData 2 2 14 2" xfId="1772"/>
    <cellStyle name="SAPBEXaggData 2 2 2" xfId="487"/>
    <cellStyle name="SAPBEXaggData 2 2 2 2" xfId="1222"/>
    <cellStyle name="SAPBEXaggData 2 2 2 3" xfId="1792"/>
    <cellStyle name="SAPBEXaggData 2 2 3" xfId="677"/>
    <cellStyle name="SAPBEXaggData 2 2 3 2" xfId="1411"/>
    <cellStyle name="SAPBEXaggData 2 2 4" xfId="665"/>
    <cellStyle name="SAPBEXaggData 2 2 4 2" xfId="1400"/>
    <cellStyle name="SAPBEXaggData 2 2 5" xfId="731"/>
    <cellStyle name="SAPBEXaggData 2 2 5 2" xfId="1465"/>
    <cellStyle name="SAPBEXaggData 2 2 6" xfId="721"/>
    <cellStyle name="SAPBEXaggData 2 2 6 2" xfId="1455"/>
    <cellStyle name="SAPBEXaggData 2 2 7" xfId="807"/>
    <cellStyle name="SAPBEXaggData 2 2 7 2" xfId="1541"/>
    <cellStyle name="SAPBEXaggData 2 2 8" xfId="800"/>
    <cellStyle name="SAPBEXaggData 2 2 8 2" xfId="1534"/>
    <cellStyle name="SAPBEXaggData 2 2 9" xfId="826"/>
    <cellStyle name="SAPBEXaggData 2 2 9 2" xfId="1560"/>
    <cellStyle name="SAPBEXaggData 2 3" xfId="486"/>
    <cellStyle name="SAPBEXaggData 2 3 2" xfId="1221"/>
    <cellStyle name="SAPBEXaggData 2 3 3" xfId="1791"/>
    <cellStyle name="SAPBEXaggData 2 4" xfId="703"/>
    <cellStyle name="SAPBEXaggData 2 4 2" xfId="1437"/>
    <cellStyle name="SAPBEXaggData 2 5" xfId="706"/>
    <cellStyle name="SAPBEXaggData 2 5 2" xfId="1440"/>
    <cellStyle name="SAPBEXaggData 2 6" xfId="734"/>
    <cellStyle name="SAPBEXaggData 2 6 2" xfId="1468"/>
    <cellStyle name="SAPBEXaggData 2 7" xfId="615"/>
    <cellStyle name="SAPBEXaggData 2 7 2" xfId="1350"/>
    <cellStyle name="SAPBEXaggData 3" xfId="485"/>
    <cellStyle name="SAPBEXaggData 3 2" xfId="1220"/>
    <cellStyle name="SAPBEXaggData 3 3" xfId="1790"/>
    <cellStyle name="SAPBEXaggData 4" xfId="611"/>
    <cellStyle name="SAPBEXaggData 4 2" xfId="1346"/>
    <cellStyle name="SAPBEXaggData 5" xfId="470"/>
    <cellStyle name="SAPBEXaggData 5 2" xfId="1206"/>
    <cellStyle name="SAPBEXaggData 6" xfId="744"/>
    <cellStyle name="SAPBEXaggData 6 2" xfId="1478"/>
    <cellStyle name="SAPBEXaggData 7" xfId="851"/>
    <cellStyle name="SAPBEXaggData 7 2" xfId="1584"/>
    <cellStyle name="SAPBEXaggData 8" xfId="691"/>
    <cellStyle name="SAPBEXaggData 8 2" xfId="1425"/>
    <cellStyle name="SAPBEXaggData 9" xfId="890"/>
    <cellStyle name="SAPBEXaggData 9 2" xfId="1623"/>
    <cellStyle name="SAPBEXaggDataEmph" xfId="351"/>
    <cellStyle name="SAPBEXaggDataEmph 10" xfId="1027"/>
    <cellStyle name="SAPBEXaggDataEmph 10 2" xfId="1760"/>
    <cellStyle name="SAPBEXaggDataEmph 2" xfId="488"/>
    <cellStyle name="SAPBEXaggDataEmph 2 2" xfId="1223"/>
    <cellStyle name="SAPBEXaggDataEmph 2 3" xfId="1793"/>
    <cellStyle name="SAPBEXaggDataEmph 3" xfId="696"/>
    <cellStyle name="SAPBEXaggDataEmph 3 2" xfId="1430"/>
    <cellStyle name="SAPBEXaggDataEmph 4" xfId="764"/>
    <cellStyle name="SAPBEXaggDataEmph 4 2" xfId="1498"/>
    <cellStyle name="SAPBEXaggDataEmph 5" xfId="776"/>
    <cellStyle name="SAPBEXaggDataEmph 5 2" xfId="1510"/>
    <cellStyle name="SAPBEXaggDataEmph 6" xfId="717"/>
    <cellStyle name="SAPBEXaggDataEmph 6 2" xfId="1451"/>
    <cellStyle name="SAPBEXaggDataEmph 7" xfId="789"/>
    <cellStyle name="SAPBEXaggDataEmph 7 2" xfId="1523"/>
    <cellStyle name="SAPBEXaggDataEmph 8" xfId="957"/>
    <cellStyle name="SAPBEXaggDataEmph 8 2" xfId="1690"/>
    <cellStyle name="SAPBEXaggDataEmph 9" xfId="1005"/>
    <cellStyle name="SAPBEXaggDataEmph 9 2" xfId="1738"/>
    <cellStyle name="SAPBEXaggItem" xfId="352"/>
    <cellStyle name="SAPBEXaggItem 10" xfId="972"/>
    <cellStyle name="SAPBEXaggItem 10 2" xfId="1705"/>
    <cellStyle name="SAPBEXaggItem 2" xfId="489"/>
    <cellStyle name="SAPBEXaggItem 2 2" xfId="1224"/>
    <cellStyle name="SAPBEXaggItem 2 3" xfId="1794"/>
    <cellStyle name="SAPBEXaggItem 3" xfId="649"/>
    <cellStyle name="SAPBEXaggItem 3 2" xfId="1384"/>
    <cellStyle name="SAPBEXaggItem 4" xfId="662"/>
    <cellStyle name="SAPBEXaggItem 4 2" xfId="1397"/>
    <cellStyle name="SAPBEXaggItem 5" xfId="785"/>
    <cellStyle name="SAPBEXaggItem 5 2" xfId="1519"/>
    <cellStyle name="SAPBEXaggItem 6" xfId="755"/>
    <cellStyle name="SAPBEXaggItem 6 2" xfId="1489"/>
    <cellStyle name="SAPBEXaggItem 7" xfId="582"/>
    <cellStyle name="SAPBEXaggItem 7 2" xfId="1317"/>
    <cellStyle name="SAPBEXaggItem 8" xfId="986"/>
    <cellStyle name="SAPBEXaggItem 8 2" xfId="1719"/>
    <cellStyle name="SAPBEXaggItem 9" xfId="1032"/>
    <cellStyle name="SAPBEXaggItem 9 2" xfId="1765"/>
    <cellStyle name="SAPBEXaggItemX" xfId="353"/>
    <cellStyle name="SAPBEXaggItemX 10" xfId="1042"/>
    <cellStyle name="SAPBEXaggItemX 10 2" xfId="1775"/>
    <cellStyle name="SAPBEXaggItemX 2" xfId="490"/>
    <cellStyle name="SAPBEXaggItemX 2 2" xfId="1225"/>
    <cellStyle name="SAPBEXaggItemX 2 3" xfId="1795"/>
    <cellStyle name="SAPBEXaggItemX 3" xfId="684"/>
    <cellStyle name="SAPBEXaggItemX 3 2" xfId="1418"/>
    <cellStyle name="SAPBEXaggItemX 4" xfId="661"/>
    <cellStyle name="SAPBEXaggItemX 4 2" xfId="1396"/>
    <cellStyle name="SAPBEXaggItemX 5" xfId="792"/>
    <cellStyle name="SAPBEXaggItemX 5 2" xfId="1526"/>
    <cellStyle name="SAPBEXaggItemX 6" xfId="796"/>
    <cellStyle name="SAPBEXaggItemX 6 2" xfId="1530"/>
    <cellStyle name="SAPBEXaggItemX 7" xfId="869"/>
    <cellStyle name="SAPBEXaggItemX 7 2" xfId="1602"/>
    <cellStyle name="SAPBEXaggItemX 8" xfId="1009"/>
    <cellStyle name="SAPBEXaggItemX 8 2" xfId="1742"/>
    <cellStyle name="SAPBEXaggItemX 9" xfId="1034"/>
    <cellStyle name="SAPBEXaggItemX 9 2" xfId="1767"/>
    <cellStyle name="SAPBEXchaText" xfId="354"/>
    <cellStyle name="SAPBEXchaText 10" xfId="827"/>
    <cellStyle name="SAPBEXchaText 10 2" xfId="1561"/>
    <cellStyle name="SAPBEXchaText 11" xfId="976"/>
    <cellStyle name="SAPBEXchaText 11 2" xfId="1709"/>
    <cellStyle name="SAPBEXchaText 12" xfId="1037"/>
    <cellStyle name="SAPBEXchaText 12 2" xfId="1770"/>
    <cellStyle name="SAPBEXchaText 13" xfId="1044"/>
    <cellStyle name="SAPBEXchaText 13 2" xfId="1777"/>
    <cellStyle name="SAPBEXchaText 2" xfId="355"/>
    <cellStyle name="SAPBEXchaText 2 10" xfId="958"/>
    <cellStyle name="SAPBEXchaText 2 10 2" xfId="1691"/>
    <cellStyle name="SAPBEXchaText 2 11" xfId="1046"/>
    <cellStyle name="SAPBEXchaText 2 11 2" xfId="1779"/>
    <cellStyle name="SAPBEXchaText 2 2" xfId="356"/>
    <cellStyle name="SAPBEXchaText 2 2 10" xfId="1035"/>
    <cellStyle name="SAPBEXchaText 2 2 10 2" xfId="1768"/>
    <cellStyle name="SAPBEXchaText 2 2 2" xfId="493"/>
    <cellStyle name="SAPBEXchaText 2 2 2 2" xfId="1228"/>
    <cellStyle name="SAPBEXchaText 2 2 2 3" xfId="1798"/>
    <cellStyle name="SAPBEXchaText 2 2 3" xfId="639"/>
    <cellStyle name="SAPBEXchaText 2 2 3 2" xfId="1374"/>
    <cellStyle name="SAPBEXchaText 2 2 4" xfId="766"/>
    <cellStyle name="SAPBEXchaText 2 2 4 2" xfId="1500"/>
    <cellStyle name="SAPBEXchaText 2 2 5" xfId="778"/>
    <cellStyle name="SAPBEXchaText 2 2 5 2" xfId="1512"/>
    <cellStyle name="SAPBEXchaText 2 2 6" xfId="795"/>
    <cellStyle name="SAPBEXchaText 2 2 6 2" xfId="1529"/>
    <cellStyle name="SAPBEXchaText 2 2 7" xfId="660"/>
    <cellStyle name="SAPBEXchaText 2 2 7 2" xfId="1395"/>
    <cellStyle name="SAPBEXchaText 2 2 8" xfId="971"/>
    <cellStyle name="SAPBEXchaText 2 2 8 2" xfId="1704"/>
    <cellStyle name="SAPBEXchaText 2 2 9" xfId="1011"/>
    <cellStyle name="SAPBEXchaText 2 2 9 2" xfId="1744"/>
    <cellStyle name="SAPBEXchaText 2 3" xfId="492"/>
    <cellStyle name="SAPBEXchaText 2 3 2" xfId="1227"/>
    <cellStyle name="SAPBEXchaText 2 3 3" xfId="1797"/>
    <cellStyle name="SAPBEXchaText 2 4" xfId="682"/>
    <cellStyle name="SAPBEXchaText 2 4 2" xfId="1416"/>
    <cellStyle name="SAPBEXchaText 2 5" xfId="713"/>
    <cellStyle name="SAPBEXchaText 2 5 2" xfId="1447"/>
    <cellStyle name="SAPBEXchaText 2 6" xfId="770"/>
    <cellStyle name="SAPBEXchaText 2 6 2" xfId="1504"/>
    <cellStyle name="SAPBEXchaText 2 7" xfId="705"/>
    <cellStyle name="SAPBEXchaText 2 7 2" xfId="1439"/>
    <cellStyle name="SAPBEXchaText 2 8" xfId="824"/>
    <cellStyle name="SAPBEXchaText 2 8 2" xfId="1558"/>
    <cellStyle name="SAPBEXchaText 2 9" xfId="1003"/>
    <cellStyle name="SAPBEXchaText 2 9 2" xfId="1736"/>
    <cellStyle name="SAPBEXchaText 3" xfId="357"/>
    <cellStyle name="SAPBEXchaText 3 10" xfId="1006"/>
    <cellStyle name="SAPBEXchaText 3 10 2" xfId="1739"/>
    <cellStyle name="SAPBEXchaText 3 2" xfId="494"/>
    <cellStyle name="SAPBEXchaText 3 2 2" xfId="1229"/>
    <cellStyle name="SAPBEXchaText 3 2 3" xfId="1799"/>
    <cellStyle name="SAPBEXchaText 3 3" xfId="675"/>
    <cellStyle name="SAPBEXchaText 3 3 2" xfId="1409"/>
    <cellStyle name="SAPBEXchaText 3 4" xfId="650"/>
    <cellStyle name="SAPBEXchaText 3 4 2" xfId="1385"/>
    <cellStyle name="SAPBEXchaText 3 5" xfId="624"/>
    <cellStyle name="SAPBEXchaText 3 5 2" xfId="1359"/>
    <cellStyle name="SAPBEXchaText 3 6" xfId="637"/>
    <cellStyle name="SAPBEXchaText 3 6 2" xfId="1372"/>
    <cellStyle name="SAPBEXchaText 3 7" xfId="631"/>
    <cellStyle name="SAPBEXchaText 3 7 2" xfId="1366"/>
    <cellStyle name="SAPBEXchaText 3 8" xfId="1001"/>
    <cellStyle name="SAPBEXchaText 3 8 2" xfId="1734"/>
    <cellStyle name="SAPBEXchaText 3 9" xfId="1033"/>
    <cellStyle name="SAPBEXchaText 3 9 2" xfId="1766"/>
    <cellStyle name="SAPBEXchaText 4" xfId="358"/>
    <cellStyle name="SAPBEXchaText 4 10" xfId="980"/>
    <cellStyle name="SAPBEXchaText 4 10 2" xfId="1713"/>
    <cellStyle name="SAPBEXchaText 4 11" xfId="1022"/>
    <cellStyle name="SAPBEXchaText 4 11 2" xfId="1755"/>
    <cellStyle name="SAPBEXchaText 4 2" xfId="359"/>
    <cellStyle name="SAPBEXchaText 4 2 10" xfId="1053"/>
    <cellStyle name="SAPBEXchaText 4 2 10 2" xfId="1786"/>
    <cellStyle name="SAPBEXchaText 4 2 2" xfId="496"/>
    <cellStyle name="SAPBEXchaText 4 2 2 2" xfId="1231"/>
    <cellStyle name="SAPBEXchaText 4 2 2 3" xfId="1801"/>
    <cellStyle name="SAPBEXchaText 4 2 3" xfId="458"/>
    <cellStyle name="SAPBEXchaText 4 2 3 2" xfId="1195"/>
    <cellStyle name="SAPBEXchaText 4 2 4" xfId="672"/>
    <cellStyle name="SAPBEXchaText 4 2 4 2" xfId="1407"/>
    <cellStyle name="SAPBEXchaText 4 2 5" xfId="562"/>
    <cellStyle name="SAPBEXchaText 4 2 5 2" xfId="1297"/>
    <cellStyle name="SAPBEXchaText 4 2 6" xfId="786"/>
    <cellStyle name="SAPBEXchaText 4 2 6 2" xfId="1520"/>
    <cellStyle name="SAPBEXchaText 4 2 7" xfId="830"/>
    <cellStyle name="SAPBEXchaText 4 2 7 2" xfId="1563"/>
    <cellStyle name="SAPBEXchaText 4 2 8" xfId="995"/>
    <cellStyle name="SAPBEXchaText 4 2 8 2" xfId="1728"/>
    <cellStyle name="SAPBEXchaText 4 2 9" xfId="1019"/>
    <cellStyle name="SAPBEXchaText 4 2 9 2" xfId="1752"/>
    <cellStyle name="SAPBEXchaText 4 3" xfId="495"/>
    <cellStyle name="SAPBEXchaText 4 3 2" xfId="1230"/>
    <cellStyle name="SAPBEXchaText 4 3 3" xfId="1800"/>
    <cellStyle name="SAPBEXchaText 4 4" xfId="557"/>
    <cellStyle name="SAPBEXchaText 4 4 2" xfId="1292"/>
    <cellStyle name="SAPBEXchaText 4 5" xfId="740"/>
    <cellStyle name="SAPBEXchaText 4 5 2" xfId="1474"/>
    <cellStyle name="SAPBEXchaText 4 6" xfId="817"/>
    <cellStyle name="SAPBEXchaText 4 6 2" xfId="1551"/>
    <cellStyle name="SAPBEXchaText 4 7" xfId="833"/>
    <cellStyle name="SAPBEXchaText 4 7 2" xfId="1566"/>
    <cellStyle name="SAPBEXchaText 4 8" xfId="810"/>
    <cellStyle name="SAPBEXchaText 4 8 2" xfId="1544"/>
    <cellStyle name="SAPBEXchaText 4 9" xfId="969"/>
    <cellStyle name="SAPBEXchaText 4 9 2" xfId="1702"/>
    <cellStyle name="SAPBEXchaText 5" xfId="491"/>
    <cellStyle name="SAPBEXchaText 5 2" xfId="1226"/>
    <cellStyle name="SAPBEXchaText 5 3" xfId="1796"/>
    <cellStyle name="SAPBEXchaText 6" xfId="641"/>
    <cellStyle name="SAPBEXchaText 6 2" xfId="1376"/>
    <cellStyle name="SAPBEXchaText 7" xfId="758"/>
    <cellStyle name="SAPBEXchaText 7 2" xfId="1492"/>
    <cellStyle name="SAPBEXchaText 8" xfId="651"/>
    <cellStyle name="SAPBEXchaText 8 2" xfId="1386"/>
    <cellStyle name="SAPBEXchaText 9" xfId="685"/>
    <cellStyle name="SAPBEXchaText 9 2" xfId="1419"/>
    <cellStyle name="SAPBEXexcBad7" xfId="360"/>
    <cellStyle name="SAPBEXexcBad7 10" xfId="1048"/>
    <cellStyle name="SAPBEXexcBad7 10 2" xfId="1781"/>
    <cellStyle name="SAPBEXexcBad7 2" xfId="497"/>
    <cellStyle name="SAPBEXexcBad7 2 2" xfId="1232"/>
    <cellStyle name="SAPBEXexcBad7 2 3" xfId="1802"/>
    <cellStyle name="SAPBEXexcBad7 3" xfId="457"/>
    <cellStyle name="SAPBEXexcBad7 3 2" xfId="1194"/>
    <cellStyle name="SAPBEXexcBad7 4" xfId="424"/>
    <cellStyle name="SAPBEXexcBad7 4 2" xfId="1168"/>
    <cellStyle name="SAPBEXexcBad7 5" xfId="699"/>
    <cellStyle name="SAPBEXexcBad7 5 2" xfId="1433"/>
    <cellStyle name="SAPBEXexcBad7 6" xfId="723"/>
    <cellStyle name="SAPBEXexcBad7 6 2" xfId="1457"/>
    <cellStyle name="SAPBEXexcBad7 7" xfId="870"/>
    <cellStyle name="SAPBEXexcBad7 7 2" xfId="1603"/>
    <cellStyle name="SAPBEXexcBad7 8" xfId="891"/>
    <cellStyle name="SAPBEXexcBad7 8 2" xfId="1624"/>
    <cellStyle name="SAPBEXexcBad7 9" xfId="823"/>
    <cellStyle name="SAPBEXexcBad7 9 2" xfId="1557"/>
    <cellStyle name="SAPBEXexcBad8" xfId="361"/>
    <cellStyle name="SAPBEXexcBad8 10" xfId="835"/>
    <cellStyle name="SAPBEXexcBad8 10 2" xfId="1568"/>
    <cellStyle name="SAPBEXexcBad8 2" xfId="498"/>
    <cellStyle name="SAPBEXexcBad8 2 2" xfId="1233"/>
    <cellStyle name="SAPBEXexcBad8 2 3" xfId="1803"/>
    <cellStyle name="SAPBEXexcBad8 3" xfId="456"/>
    <cellStyle name="SAPBEXexcBad8 3 2" xfId="1193"/>
    <cellStyle name="SAPBEXexcBad8 4" xfId="425"/>
    <cellStyle name="SAPBEXexcBad8 4 2" xfId="1169"/>
    <cellStyle name="SAPBEXexcBad8 5" xfId="686"/>
    <cellStyle name="SAPBEXexcBad8 5 2" xfId="1420"/>
    <cellStyle name="SAPBEXexcBad8 6" xfId="730"/>
    <cellStyle name="SAPBEXexcBad8 6 2" xfId="1464"/>
    <cellStyle name="SAPBEXexcBad8 7" xfId="648"/>
    <cellStyle name="SAPBEXexcBad8 7 2" xfId="1383"/>
    <cellStyle name="SAPBEXexcBad8 8" xfId="892"/>
    <cellStyle name="SAPBEXexcBad8 8 2" xfId="1625"/>
    <cellStyle name="SAPBEXexcBad8 9" xfId="711"/>
    <cellStyle name="SAPBEXexcBad8 9 2" xfId="1445"/>
    <cellStyle name="SAPBEXexcBad9" xfId="362"/>
    <cellStyle name="SAPBEXexcBad9 10" xfId="1028"/>
    <cellStyle name="SAPBEXexcBad9 10 2" xfId="1761"/>
    <cellStyle name="SAPBEXexcBad9 2" xfId="499"/>
    <cellStyle name="SAPBEXexcBad9 2 2" xfId="1234"/>
    <cellStyle name="SAPBEXexcBad9 2 3" xfId="1804"/>
    <cellStyle name="SAPBEXexcBad9 3" xfId="455"/>
    <cellStyle name="SAPBEXexcBad9 3 2" xfId="1192"/>
    <cellStyle name="SAPBEXexcBad9 4" xfId="426"/>
    <cellStyle name="SAPBEXexcBad9 4 2" xfId="1170"/>
    <cellStyle name="SAPBEXexcBad9 5" xfId="743"/>
    <cellStyle name="SAPBEXexcBad9 5 2" xfId="1477"/>
    <cellStyle name="SAPBEXexcBad9 6" xfId="774"/>
    <cellStyle name="SAPBEXexcBad9 6 2" xfId="1508"/>
    <cellStyle name="SAPBEXexcBad9 7" xfId="584"/>
    <cellStyle name="SAPBEXexcBad9 7 2" xfId="1319"/>
    <cellStyle name="SAPBEXexcBad9 8" xfId="893"/>
    <cellStyle name="SAPBEXexcBad9 8 2" xfId="1626"/>
    <cellStyle name="SAPBEXexcBad9 9" xfId="825"/>
    <cellStyle name="SAPBEXexcBad9 9 2" xfId="1559"/>
    <cellStyle name="SAPBEXexcCritical4" xfId="363"/>
    <cellStyle name="SAPBEXexcCritical4 10" xfId="583"/>
    <cellStyle name="SAPBEXexcCritical4 10 2" xfId="1318"/>
    <cellStyle name="SAPBEXexcCritical4 2" xfId="500"/>
    <cellStyle name="SAPBEXexcCritical4 2 2" xfId="1235"/>
    <cellStyle name="SAPBEXexcCritical4 2 3" xfId="1805"/>
    <cellStyle name="SAPBEXexcCritical4 3" xfId="454"/>
    <cellStyle name="SAPBEXexcCritical4 3 2" xfId="1191"/>
    <cellStyle name="SAPBEXexcCritical4 4" xfId="613"/>
    <cellStyle name="SAPBEXexcCritical4 4 2" xfId="1348"/>
    <cellStyle name="SAPBEXexcCritical4 5" xfId="563"/>
    <cellStyle name="SAPBEXexcCritical4 5 2" xfId="1298"/>
    <cellStyle name="SAPBEXexcCritical4 6" xfId="657"/>
    <cellStyle name="SAPBEXexcCritical4 6 2" xfId="1392"/>
    <cellStyle name="SAPBEXexcCritical4 7" xfId="560"/>
    <cellStyle name="SAPBEXexcCritical4 7 2" xfId="1295"/>
    <cellStyle name="SAPBEXexcCritical4 8" xfId="894"/>
    <cellStyle name="SAPBEXexcCritical4 8 2" xfId="1627"/>
    <cellStyle name="SAPBEXexcCritical4 9" xfId="787"/>
    <cellStyle name="SAPBEXexcCritical4 9 2" xfId="1521"/>
    <cellStyle name="SAPBEXexcCritical5" xfId="364"/>
    <cellStyle name="SAPBEXexcCritical5 10" xfId="837"/>
    <cellStyle name="SAPBEXexcCritical5 10 2" xfId="1570"/>
    <cellStyle name="SAPBEXexcCritical5 2" xfId="501"/>
    <cellStyle name="SAPBEXexcCritical5 2 2" xfId="1236"/>
    <cellStyle name="SAPBEXexcCritical5 2 3" xfId="1806"/>
    <cellStyle name="SAPBEXexcCritical5 3" xfId="453"/>
    <cellStyle name="SAPBEXexcCritical5 3 2" xfId="1190"/>
    <cellStyle name="SAPBEXexcCritical5 4" xfId="474"/>
    <cellStyle name="SAPBEXexcCritical5 4 2" xfId="1209"/>
    <cellStyle name="SAPBEXexcCritical5 5" xfId="695"/>
    <cellStyle name="SAPBEXexcCritical5 5 2" xfId="1429"/>
    <cellStyle name="SAPBEXexcCritical5 6" xfId="788"/>
    <cellStyle name="SAPBEXexcCritical5 6 2" xfId="1522"/>
    <cellStyle name="SAPBEXexcCritical5 7" xfId="868"/>
    <cellStyle name="SAPBEXexcCritical5 7 2" xfId="1601"/>
    <cellStyle name="SAPBEXexcCritical5 8" xfId="938"/>
    <cellStyle name="SAPBEXexcCritical5 8 2" xfId="1671"/>
    <cellStyle name="SAPBEXexcCritical5 9" xfId="959"/>
    <cellStyle name="SAPBEXexcCritical5 9 2" xfId="1692"/>
    <cellStyle name="SAPBEXexcCritical6" xfId="365"/>
    <cellStyle name="SAPBEXexcCritical6 10" xfId="967"/>
    <cellStyle name="SAPBEXexcCritical6 10 2" xfId="1700"/>
    <cellStyle name="SAPBEXexcCritical6 2" xfId="502"/>
    <cellStyle name="SAPBEXexcCritical6 2 2" xfId="1237"/>
    <cellStyle name="SAPBEXexcCritical6 2 3" xfId="1807"/>
    <cellStyle name="SAPBEXexcCritical6 3" xfId="452"/>
    <cellStyle name="SAPBEXexcCritical6 3 2" xfId="1189"/>
    <cellStyle name="SAPBEXexcCritical6 4" xfId="468"/>
    <cellStyle name="SAPBEXexcCritical6 4 2" xfId="1204"/>
    <cellStyle name="SAPBEXexcCritical6 5" xfId="627"/>
    <cellStyle name="SAPBEXexcCritical6 5 2" xfId="1362"/>
    <cellStyle name="SAPBEXexcCritical6 6" xfId="559"/>
    <cellStyle name="SAPBEXexcCritical6 6 2" xfId="1294"/>
    <cellStyle name="SAPBEXexcCritical6 7" xfId="871"/>
    <cellStyle name="SAPBEXexcCritical6 7 2" xfId="1604"/>
    <cellStyle name="SAPBEXexcCritical6 8" xfId="895"/>
    <cellStyle name="SAPBEXexcCritical6 8 2" xfId="1628"/>
    <cellStyle name="SAPBEXexcCritical6 9" xfId="951"/>
    <cellStyle name="SAPBEXexcCritical6 9 2" xfId="1684"/>
    <cellStyle name="SAPBEXexcGood1" xfId="366"/>
    <cellStyle name="SAPBEXexcGood1 10" xfId="889"/>
    <cellStyle name="SAPBEXexcGood1 10 2" xfId="1622"/>
    <cellStyle name="SAPBEXexcGood1 2" xfId="503"/>
    <cellStyle name="SAPBEXexcGood1 2 2" xfId="1238"/>
    <cellStyle name="SAPBEXexcGood1 2 3" xfId="1808"/>
    <cellStyle name="SAPBEXexcGood1 3" xfId="451"/>
    <cellStyle name="SAPBEXexcGood1 3 2" xfId="1188"/>
    <cellStyle name="SAPBEXexcGood1 4" xfId="655"/>
    <cellStyle name="SAPBEXexcGood1 4 2" xfId="1390"/>
    <cellStyle name="SAPBEXexcGood1 5" xfId="687"/>
    <cellStyle name="SAPBEXexcGood1 5 2" xfId="1421"/>
    <cellStyle name="SAPBEXexcGood1 6" xfId="772"/>
    <cellStyle name="SAPBEXexcGood1 6 2" xfId="1506"/>
    <cellStyle name="SAPBEXexcGood1 7" xfId="861"/>
    <cellStyle name="SAPBEXexcGood1 7 2" xfId="1594"/>
    <cellStyle name="SAPBEXexcGood1 8" xfId="944"/>
    <cellStyle name="SAPBEXexcGood1 8 2" xfId="1677"/>
    <cellStyle name="SAPBEXexcGood1 9" xfId="929"/>
    <cellStyle name="SAPBEXexcGood1 9 2" xfId="1662"/>
    <cellStyle name="SAPBEXexcGood2" xfId="367"/>
    <cellStyle name="SAPBEXexcGood2 10" xfId="888"/>
    <cellStyle name="SAPBEXexcGood2 10 2" xfId="1621"/>
    <cellStyle name="SAPBEXexcGood2 2" xfId="504"/>
    <cellStyle name="SAPBEXexcGood2 2 2" xfId="1239"/>
    <cellStyle name="SAPBEXexcGood2 2 3" xfId="1809"/>
    <cellStyle name="SAPBEXexcGood2 3" xfId="484"/>
    <cellStyle name="SAPBEXexcGood2 3 2" xfId="1219"/>
    <cellStyle name="SAPBEXexcGood2 4" xfId="586"/>
    <cellStyle name="SAPBEXexcGood2 4 2" xfId="1321"/>
    <cellStyle name="SAPBEXexcGood2 5" xfId="564"/>
    <cellStyle name="SAPBEXexcGood2 5 2" xfId="1299"/>
    <cellStyle name="SAPBEXexcGood2 6" xfId="666"/>
    <cellStyle name="SAPBEXexcGood2 6 2" xfId="1401"/>
    <cellStyle name="SAPBEXexcGood2 7" xfId="617"/>
    <cellStyle name="SAPBEXexcGood2 7 2" xfId="1352"/>
    <cellStyle name="SAPBEXexcGood2 8" xfId="896"/>
    <cellStyle name="SAPBEXexcGood2 8 2" xfId="1629"/>
    <cellStyle name="SAPBEXexcGood2 9" xfId="954"/>
    <cellStyle name="SAPBEXexcGood2 9 2" xfId="1687"/>
    <cellStyle name="SAPBEXexcGood3" xfId="368"/>
    <cellStyle name="SAPBEXexcGood3 10" xfId="963"/>
    <cellStyle name="SAPBEXexcGood3 10 2" xfId="1696"/>
    <cellStyle name="SAPBEXexcGood3 2" xfId="505"/>
    <cellStyle name="SAPBEXexcGood3 2 2" xfId="1240"/>
    <cellStyle name="SAPBEXexcGood3 2 3" xfId="1810"/>
    <cellStyle name="SAPBEXexcGood3 3" xfId="483"/>
    <cellStyle name="SAPBEXexcGood3 3 2" xfId="1218"/>
    <cellStyle name="SAPBEXexcGood3 4" xfId="587"/>
    <cellStyle name="SAPBEXexcGood3 4 2" xfId="1322"/>
    <cellStyle name="SAPBEXexcGood3 5" xfId="659"/>
    <cellStyle name="SAPBEXexcGood3 5 2" xfId="1394"/>
    <cellStyle name="SAPBEXexcGood3 6" xfId="775"/>
    <cellStyle name="SAPBEXexcGood3 6 2" xfId="1509"/>
    <cellStyle name="SAPBEXexcGood3 7" xfId="463"/>
    <cellStyle name="SAPBEXexcGood3 7 2" xfId="1199"/>
    <cellStyle name="SAPBEXexcGood3 8" xfId="897"/>
    <cellStyle name="SAPBEXexcGood3 8 2" xfId="1630"/>
    <cellStyle name="SAPBEXexcGood3 9" xfId="953"/>
    <cellStyle name="SAPBEXexcGood3 9 2" xfId="1686"/>
    <cellStyle name="SAPBEXfilterDrill" xfId="369"/>
    <cellStyle name="SAPBEXfilterDrill 10" xfId="1015"/>
    <cellStyle name="SAPBEXfilterDrill 10 2" xfId="1748"/>
    <cellStyle name="SAPBEXfilterDrill 2" xfId="506"/>
    <cellStyle name="SAPBEXfilterDrill 2 2" xfId="1241"/>
    <cellStyle name="SAPBEXfilterDrill 2 3" xfId="1811"/>
    <cellStyle name="SAPBEXfilterDrill 3" xfId="482"/>
    <cellStyle name="SAPBEXfilterDrill 3 2" xfId="1217"/>
    <cellStyle name="SAPBEXfilterDrill 4" xfId="588"/>
    <cellStyle name="SAPBEXfilterDrill 4 2" xfId="1323"/>
    <cellStyle name="SAPBEXfilterDrill 5" xfId="725"/>
    <cellStyle name="SAPBEXfilterDrill 5 2" xfId="1459"/>
    <cellStyle name="SAPBEXfilterDrill 6" xfId="819"/>
    <cellStyle name="SAPBEXfilterDrill 6 2" xfId="1553"/>
    <cellStyle name="SAPBEXfilterDrill 7" xfId="858"/>
    <cellStyle name="SAPBEXfilterDrill 7 2" xfId="1591"/>
    <cellStyle name="SAPBEXfilterDrill 8" xfId="898"/>
    <cellStyle name="SAPBEXfilterDrill 8 2" xfId="1631"/>
    <cellStyle name="SAPBEXfilterDrill 9" xfId="956"/>
    <cellStyle name="SAPBEXfilterDrill 9 2" xfId="1689"/>
    <cellStyle name="SAPBEXfilterItem" xfId="370"/>
    <cellStyle name="SAPBEXfilterItem 2" xfId="371"/>
    <cellStyle name="SAPBEXfilterItem 2 2" xfId="372"/>
    <cellStyle name="SAPBEXfilterItem 2 2 10" xfId="998"/>
    <cellStyle name="SAPBEXfilterItem 2 2 10 2" xfId="1731"/>
    <cellStyle name="SAPBEXfilterItem 2 2 11" xfId="981"/>
    <cellStyle name="SAPBEXfilterItem 2 2 11 2" xfId="1714"/>
    <cellStyle name="SAPBEXfilterItem 2 2 12" xfId="1024"/>
    <cellStyle name="SAPBEXfilterItem 2 2 12 2" xfId="1757"/>
    <cellStyle name="SAPBEXfilterItem 2 2 13" xfId="939"/>
    <cellStyle name="SAPBEXfilterItem 2 2 13 2" xfId="1672"/>
    <cellStyle name="SAPBEXfilterItem 2 2 14" xfId="1055"/>
    <cellStyle name="SAPBEXfilterItem 2 2 14 2" xfId="1788"/>
    <cellStyle name="SAPBEXfilterItem 2 2 2" xfId="509"/>
    <cellStyle name="SAPBEXfilterItem 2 2 2 2" xfId="1244"/>
    <cellStyle name="SAPBEXfilterItem 2 2 2 3" xfId="1814"/>
    <cellStyle name="SAPBEXfilterItem 2 2 3" xfId="679"/>
    <cellStyle name="SAPBEXfilterItem 2 2 3 2" xfId="1413"/>
    <cellStyle name="SAPBEXfilterItem 2 2 4" xfId="653"/>
    <cellStyle name="SAPBEXfilterItem 2 2 4 2" xfId="1388"/>
    <cellStyle name="SAPBEXfilterItem 2 2 5" xfId="718"/>
    <cellStyle name="SAPBEXfilterItem 2 2 5 2" xfId="1452"/>
    <cellStyle name="SAPBEXfilterItem 2 2 6" xfId="735"/>
    <cellStyle name="SAPBEXfilterItem 2 2 6 2" xfId="1469"/>
    <cellStyle name="SAPBEXfilterItem 2 2 7" xfId="636"/>
    <cellStyle name="SAPBEXfilterItem 2 2 7 2" xfId="1371"/>
    <cellStyle name="SAPBEXfilterItem 2 2 8" xfId="812"/>
    <cellStyle name="SAPBEXfilterItem 2 2 8 2" xfId="1546"/>
    <cellStyle name="SAPBEXfilterItem 2 2 9" xfId="742"/>
    <cellStyle name="SAPBEXfilterItem 2 2 9 2" xfId="1476"/>
    <cellStyle name="SAPBEXfilterItem 2 3" xfId="508"/>
    <cellStyle name="SAPBEXfilterItem 2 3 2" xfId="1243"/>
    <cellStyle name="SAPBEXfilterItem 2 3 3" xfId="1813"/>
    <cellStyle name="SAPBEXfilterItem 2 4" xfId="579"/>
    <cellStyle name="SAPBEXfilterItem 2 4 2" xfId="1314"/>
    <cellStyle name="SAPBEXfilterItem 2 5" xfId="590"/>
    <cellStyle name="SAPBEXfilterItem 2 5 2" xfId="1325"/>
    <cellStyle name="SAPBEXfilterItem 2 6" xfId="580"/>
    <cellStyle name="SAPBEXfilterItem 2 6 2" xfId="1315"/>
    <cellStyle name="SAPBEXfilterItem 2 7" xfId="739"/>
    <cellStyle name="SAPBEXfilterItem 2 7 2" xfId="1473"/>
    <cellStyle name="SAPBEXfilterItem 2 8" xfId="844"/>
    <cellStyle name="SAPBEXfilterItem 2 8 2" xfId="1577"/>
    <cellStyle name="SAPBEXfilterItem 3" xfId="373"/>
    <cellStyle name="SAPBEXfilterItem 3 10" xfId="997"/>
    <cellStyle name="SAPBEXfilterItem 3 10 2" xfId="1730"/>
    <cellStyle name="SAPBEXfilterItem 3 11" xfId="1013"/>
    <cellStyle name="SAPBEXfilterItem 3 11 2" xfId="1746"/>
    <cellStyle name="SAPBEXfilterItem 3 12" xfId="979"/>
    <cellStyle name="SAPBEXfilterItem 3 12 2" xfId="1712"/>
    <cellStyle name="SAPBEXfilterItem 3 13" xfId="991"/>
    <cellStyle name="SAPBEXfilterItem 3 13 2" xfId="1724"/>
    <cellStyle name="SAPBEXfilterItem 3 14" xfId="1047"/>
    <cellStyle name="SAPBEXfilterItem 3 14 2" xfId="1780"/>
    <cellStyle name="SAPBEXfilterItem 3 2" xfId="510"/>
    <cellStyle name="SAPBEXfilterItem 3 2 2" xfId="1245"/>
    <cellStyle name="SAPBEXfilterItem 3 2 3" xfId="1815"/>
    <cellStyle name="SAPBEXfilterItem 3 3" xfId="678"/>
    <cellStyle name="SAPBEXfilterItem 3 3 2" xfId="1412"/>
    <cellStyle name="SAPBEXfilterItem 3 4" xfId="700"/>
    <cellStyle name="SAPBEXfilterItem 3 4 2" xfId="1434"/>
    <cellStyle name="SAPBEXfilterItem 3 5" xfId="759"/>
    <cellStyle name="SAPBEXfilterItem 3 5 2" xfId="1493"/>
    <cellStyle name="SAPBEXfilterItem 3 6" xfId="728"/>
    <cellStyle name="SAPBEXfilterItem 3 6 2" xfId="1462"/>
    <cellStyle name="SAPBEXfilterItem 3 7" xfId="697"/>
    <cellStyle name="SAPBEXfilterItem 3 7 2" xfId="1431"/>
    <cellStyle name="SAPBEXfilterItem 3 8" xfId="804"/>
    <cellStyle name="SAPBEXfilterItem 3 8 2" xfId="1538"/>
    <cellStyle name="SAPBEXfilterItem 3 9" xfId="848"/>
    <cellStyle name="SAPBEXfilterItem 3 9 2" xfId="1581"/>
    <cellStyle name="SAPBEXfilterItem 4" xfId="507"/>
    <cellStyle name="SAPBEXfilterItem 4 2" xfId="1242"/>
    <cellStyle name="SAPBEXfilterItem 4 3" xfId="1812"/>
    <cellStyle name="SAPBEXfilterItem 5" xfId="578"/>
    <cellStyle name="SAPBEXfilterItem 5 2" xfId="1313"/>
    <cellStyle name="SAPBEXfilterItem 6" xfId="589"/>
    <cellStyle name="SAPBEXfilterItem 6 2" xfId="1324"/>
    <cellStyle name="SAPBEXfilterItem 7" xfId="644"/>
    <cellStyle name="SAPBEXfilterItem 7 2" xfId="1379"/>
    <cellStyle name="SAPBEXfilterItem 8" xfId="779"/>
    <cellStyle name="SAPBEXfilterItem 8 2" xfId="1513"/>
    <cellStyle name="SAPBEXfilterItem 9" xfId="852"/>
    <cellStyle name="SAPBEXfilterItem 9 2" xfId="1585"/>
    <cellStyle name="SAPBEXfilterText" xfId="374"/>
    <cellStyle name="SAPBEXfilterText 2" xfId="375"/>
    <cellStyle name="SAPBEXformats" xfId="376"/>
    <cellStyle name="SAPBEXformats 10" xfId="983"/>
    <cellStyle name="SAPBEXformats 10 2" xfId="1716"/>
    <cellStyle name="SAPBEXformats 11" xfId="1012"/>
    <cellStyle name="SAPBEXformats 11 2" xfId="1745"/>
    <cellStyle name="SAPBEXformats 2" xfId="377"/>
    <cellStyle name="SAPBEXformats 2 10" xfId="934"/>
    <cellStyle name="SAPBEXformats 2 10 2" xfId="1667"/>
    <cellStyle name="SAPBEXformats 2 2" xfId="512"/>
    <cellStyle name="SAPBEXformats 2 2 2" xfId="1247"/>
    <cellStyle name="SAPBEXformats 2 2 3" xfId="1817"/>
    <cellStyle name="SAPBEXformats 2 3" xfId="640"/>
    <cellStyle name="SAPBEXformats 2 3 2" xfId="1375"/>
    <cellStyle name="SAPBEXformats 2 4" xfId="604"/>
    <cellStyle name="SAPBEXformats 2 4 2" xfId="1339"/>
    <cellStyle name="SAPBEXformats 2 5" xfId="575"/>
    <cellStyle name="SAPBEXformats 2 5 2" xfId="1310"/>
    <cellStyle name="SAPBEXformats 2 6" xfId="790"/>
    <cellStyle name="SAPBEXformats 2 6 2" xfId="1524"/>
    <cellStyle name="SAPBEXformats 2 7" xfId="855"/>
    <cellStyle name="SAPBEXformats 2 7 2" xfId="1588"/>
    <cellStyle name="SAPBEXformats 2 8" xfId="899"/>
    <cellStyle name="SAPBEXformats 2 8 2" xfId="1632"/>
    <cellStyle name="SAPBEXformats 2 9" xfId="745"/>
    <cellStyle name="SAPBEXformats 2 9 2" xfId="1479"/>
    <cellStyle name="SAPBEXformats 3" xfId="511"/>
    <cellStyle name="SAPBEXformats 3 2" xfId="1246"/>
    <cellStyle name="SAPBEXformats 3 3" xfId="1816"/>
    <cellStyle name="SAPBEXformats 4" xfId="683"/>
    <cellStyle name="SAPBEXformats 4 2" xfId="1417"/>
    <cellStyle name="SAPBEXformats 5" xfId="592"/>
    <cellStyle name="SAPBEXformats 5 2" xfId="1327"/>
    <cellStyle name="SAPBEXformats 6" xfId="576"/>
    <cellStyle name="SAPBEXformats 6 2" xfId="1311"/>
    <cellStyle name="SAPBEXformats 7" xfId="836"/>
    <cellStyle name="SAPBEXformats 7 2" xfId="1569"/>
    <cellStyle name="SAPBEXformats 8" xfId="808"/>
    <cellStyle name="SAPBEXformats 8 2" xfId="1542"/>
    <cellStyle name="SAPBEXformats 9" xfId="777"/>
    <cellStyle name="SAPBEXformats 9 2" xfId="1511"/>
    <cellStyle name="SAPBEXheaderItem" xfId="378"/>
    <cellStyle name="SAPBEXheaderItem 10" xfId="829"/>
    <cellStyle name="SAPBEXheaderItem 10 2" xfId="1562"/>
    <cellStyle name="SAPBEXheaderItem 11" xfId="1023"/>
    <cellStyle name="SAPBEXheaderItem 11 2" xfId="1756"/>
    <cellStyle name="SAPBEXheaderItem 2" xfId="379"/>
    <cellStyle name="SAPBEXheaderItem 2 10" xfId="1051"/>
    <cellStyle name="SAPBEXheaderItem 2 10 2" xfId="1784"/>
    <cellStyle name="SAPBEXheaderItem 2 2" xfId="514"/>
    <cellStyle name="SAPBEXheaderItem 2 2 2" xfId="1249"/>
    <cellStyle name="SAPBEXheaderItem 2 2 3" xfId="1819"/>
    <cellStyle name="SAPBEXheaderItem 2 3" xfId="445"/>
    <cellStyle name="SAPBEXheaderItem 2 3 2" xfId="1187"/>
    <cellStyle name="SAPBEXheaderItem 2 4" xfId="722"/>
    <cellStyle name="SAPBEXheaderItem 2 4 2" xfId="1456"/>
    <cellStyle name="SAPBEXheaderItem 2 5" xfId="801"/>
    <cellStyle name="SAPBEXheaderItem 2 5 2" xfId="1535"/>
    <cellStyle name="SAPBEXheaderItem 2 6" xfId="840"/>
    <cellStyle name="SAPBEXheaderItem 2 6 2" xfId="1573"/>
    <cellStyle name="SAPBEXheaderItem 2 7" xfId="814"/>
    <cellStyle name="SAPBEXheaderItem 2 7 2" xfId="1548"/>
    <cellStyle name="SAPBEXheaderItem 2 8" xfId="985"/>
    <cellStyle name="SAPBEXheaderItem 2 8 2" xfId="1718"/>
    <cellStyle name="SAPBEXheaderItem 2 9" xfId="1017"/>
    <cellStyle name="SAPBEXheaderItem 2 9 2" xfId="1750"/>
    <cellStyle name="SAPBEXheaderItem 3" xfId="513"/>
    <cellStyle name="SAPBEXheaderItem 3 2" xfId="1248"/>
    <cellStyle name="SAPBEXheaderItem 3 3" xfId="1818"/>
    <cellStyle name="SAPBEXheaderItem 4" xfId="481"/>
    <cellStyle name="SAPBEXheaderItem 4 2" xfId="1216"/>
    <cellStyle name="SAPBEXheaderItem 5" xfId="736"/>
    <cellStyle name="SAPBEXheaderItem 5 2" xfId="1470"/>
    <cellStyle name="SAPBEXheaderItem 6" xfId="813"/>
    <cellStyle name="SAPBEXheaderItem 6 2" xfId="1547"/>
    <cellStyle name="SAPBEXheaderItem 7" xfId="821"/>
    <cellStyle name="SAPBEXheaderItem 7 2" xfId="1555"/>
    <cellStyle name="SAPBEXheaderItem 8" xfId="847"/>
    <cellStyle name="SAPBEXheaderItem 8 2" xfId="1580"/>
    <cellStyle name="SAPBEXheaderItem 9" xfId="900"/>
    <cellStyle name="SAPBEXheaderItem 9 2" xfId="1633"/>
    <cellStyle name="SAPBEXheaderText" xfId="380"/>
    <cellStyle name="SAPBEXheaderText 10" xfId="933"/>
    <cellStyle name="SAPBEXheaderText 10 2" xfId="1666"/>
    <cellStyle name="SAPBEXheaderText 11" xfId="927"/>
    <cellStyle name="SAPBEXheaderText 11 2" xfId="1660"/>
    <cellStyle name="SAPBEXheaderText 2" xfId="381"/>
    <cellStyle name="SAPBEXheaderText 2 10" xfId="1054"/>
    <cellStyle name="SAPBEXheaderText 2 10 2" xfId="1787"/>
    <cellStyle name="SAPBEXheaderText 2 2" xfId="516"/>
    <cellStyle name="SAPBEXheaderText 2 2 2" xfId="1251"/>
    <cellStyle name="SAPBEXheaderText 2 2 3" xfId="1821"/>
    <cellStyle name="SAPBEXheaderText 2 3" xfId="442"/>
    <cellStyle name="SAPBEXheaderText 2 3 2" xfId="1185"/>
    <cellStyle name="SAPBEXheaderText 2 4" xfId="719"/>
    <cellStyle name="SAPBEXheaderText 2 4 2" xfId="1453"/>
    <cellStyle name="SAPBEXheaderText 2 5" xfId="466"/>
    <cellStyle name="SAPBEXheaderText 2 5 2" xfId="1202"/>
    <cellStyle name="SAPBEXheaderText 2 6" xfId="668"/>
    <cellStyle name="SAPBEXheaderText 2 6 2" xfId="1403"/>
    <cellStyle name="SAPBEXheaderText 2 7" xfId="820"/>
    <cellStyle name="SAPBEXheaderText 2 7 2" xfId="1554"/>
    <cellStyle name="SAPBEXheaderText 2 8" xfId="1008"/>
    <cellStyle name="SAPBEXheaderText 2 8 2" xfId="1741"/>
    <cellStyle name="SAPBEXheaderText 2 9" xfId="1021"/>
    <cellStyle name="SAPBEXheaderText 2 9 2" xfId="1754"/>
    <cellStyle name="SAPBEXheaderText 3" xfId="515"/>
    <cellStyle name="SAPBEXheaderText 3 2" xfId="1250"/>
    <cellStyle name="SAPBEXheaderText 3 3" xfId="1820"/>
    <cellStyle name="SAPBEXheaderText 4" xfId="444"/>
    <cellStyle name="SAPBEXheaderText 4 2" xfId="1186"/>
    <cellStyle name="SAPBEXheaderText 5" xfId="709"/>
    <cellStyle name="SAPBEXheaderText 5 2" xfId="1443"/>
    <cellStyle name="SAPBEXheaderText 6" xfId="656"/>
    <cellStyle name="SAPBEXheaderText 6 2" xfId="1391"/>
    <cellStyle name="SAPBEXheaderText 7" xfId="643"/>
    <cellStyle name="SAPBEXheaderText 7 2" xfId="1378"/>
    <cellStyle name="SAPBEXheaderText 8" xfId="841"/>
    <cellStyle name="SAPBEXheaderText 8 2" xfId="1574"/>
    <cellStyle name="SAPBEXheaderText 9" xfId="992"/>
    <cellStyle name="SAPBEXheaderText 9 2" xfId="1725"/>
    <cellStyle name="SAPBEXHLevel0" xfId="382"/>
    <cellStyle name="SAPBEXHLevel0 10" xfId="1025"/>
    <cellStyle name="SAPBEXHLevel0 10 2" xfId="1758"/>
    <cellStyle name="SAPBEXHLevel0 11" xfId="1056"/>
    <cellStyle name="SAPBEXHLevel0 11 2" xfId="1789"/>
    <cellStyle name="SAPBEXHLevel0 2" xfId="383"/>
    <cellStyle name="SAPBEXHLevel0 2 10" xfId="984"/>
    <cellStyle name="SAPBEXHLevel0 2 10 2" xfId="1717"/>
    <cellStyle name="SAPBEXHLevel0 2 2" xfId="518"/>
    <cellStyle name="SAPBEXHLevel0 2 2 2" xfId="1253"/>
    <cellStyle name="SAPBEXHLevel0 2 2 3" xfId="1823"/>
    <cellStyle name="SAPBEXHLevel0 2 3" xfId="681"/>
    <cellStyle name="SAPBEXHLevel0 2 3 2" xfId="1415"/>
    <cellStyle name="SAPBEXHLevel0 2 4" xfId="626"/>
    <cellStyle name="SAPBEXHLevel0 2 4 2" xfId="1361"/>
    <cellStyle name="SAPBEXHLevel0 2 5" xfId="689"/>
    <cellStyle name="SAPBEXHLevel0 2 5 2" xfId="1423"/>
    <cellStyle name="SAPBEXHLevel0 2 6" xfId="628"/>
    <cellStyle name="SAPBEXHLevel0 2 6 2" xfId="1363"/>
    <cellStyle name="SAPBEXHLevel0 2 7" xfId="783"/>
    <cellStyle name="SAPBEXHLevel0 2 7 2" xfId="1517"/>
    <cellStyle name="SAPBEXHLevel0 2 8" xfId="1002"/>
    <cellStyle name="SAPBEXHLevel0 2 8 2" xfId="1735"/>
    <cellStyle name="SAPBEXHLevel0 2 9" xfId="987"/>
    <cellStyle name="SAPBEXHLevel0 2 9 2" xfId="1720"/>
    <cellStyle name="SAPBEXHLevel0 3" xfId="517"/>
    <cellStyle name="SAPBEXHLevel0 3 2" xfId="1252"/>
    <cellStyle name="SAPBEXHLevel0 3 3" xfId="1822"/>
    <cellStyle name="SAPBEXHLevel0 4" xfId="441"/>
    <cellStyle name="SAPBEXHLevel0 4 2" xfId="1184"/>
    <cellStyle name="SAPBEXHLevel0 5" xfId="729"/>
    <cellStyle name="SAPBEXHLevel0 5 2" xfId="1463"/>
    <cellStyle name="SAPBEXHLevel0 6" xfId="805"/>
    <cellStyle name="SAPBEXHLevel0 6 2" xfId="1539"/>
    <cellStyle name="SAPBEXHLevel0 7" xfId="737"/>
    <cellStyle name="SAPBEXHLevel0 7 2" xfId="1471"/>
    <cellStyle name="SAPBEXHLevel0 8" xfId="781"/>
    <cellStyle name="SAPBEXHLevel0 8 2" xfId="1515"/>
    <cellStyle name="SAPBEXHLevel0 9" xfId="975"/>
    <cellStyle name="SAPBEXHLevel0 9 2" xfId="1708"/>
    <cellStyle name="SAPBEXHLevel0X" xfId="384"/>
    <cellStyle name="SAPBEXHLevel0X 10" xfId="964"/>
    <cellStyle name="SAPBEXHLevel0X 10 2" xfId="1697"/>
    <cellStyle name="SAPBEXHLevel0X 11" xfId="1010"/>
    <cellStyle name="SAPBEXHLevel0X 11 2" xfId="1743"/>
    <cellStyle name="SAPBEXHLevel0X 2" xfId="385"/>
    <cellStyle name="SAPBEXHLevel0X 2 10" xfId="988"/>
    <cellStyle name="SAPBEXHLevel0X 2 10 2" xfId="1721"/>
    <cellStyle name="SAPBEXHLevel0X 2 2" xfId="520"/>
    <cellStyle name="SAPBEXHLevel0X 2 2 2" xfId="1255"/>
    <cellStyle name="SAPBEXHLevel0X 2 2 3" xfId="1825"/>
    <cellStyle name="SAPBEXHLevel0X 2 3" xfId="440"/>
    <cellStyle name="SAPBEXHLevel0X 2 3 2" xfId="1183"/>
    <cellStyle name="SAPBEXHLevel0X 2 4" xfId="593"/>
    <cellStyle name="SAPBEXHLevel0X 2 4 2" xfId="1328"/>
    <cellStyle name="SAPBEXHLevel0X 2 5" xfId="669"/>
    <cellStyle name="SAPBEXHLevel0X 2 5 2" xfId="1404"/>
    <cellStyle name="SAPBEXHLevel0X 2 6" xfId="751"/>
    <cellStyle name="SAPBEXHLevel0X 2 6 2" xfId="1485"/>
    <cellStyle name="SAPBEXHLevel0X 2 7" xfId="803"/>
    <cellStyle name="SAPBEXHLevel0X 2 7 2" xfId="1537"/>
    <cellStyle name="SAPBEXHLevel0X 2 8" xfId="901"/>
    <cellStyle name="SAPBEXHLevel0X 2 8 2" xfId="1634"/>
    <cellStyle name="SAPBEXHLevel0X 2 9" xfId="941"/>
    <cellStyle name="SAPBEXHLevel0X 2 9 2" xfId="1674"/>
    <cellStyle name="SAPBEXHLevel0X 3" xfId="519"/>
    <cellStyle name="SAPBEXHLevel0X 3 2" xfId="1254"/>
    <cellStyle name="SAPBEXHLevel0X 3 3" xfId="1824"/>
    <cellStyle name="SAPBEXHLevel0X 4" xfId="638"/>
    <cellStyle name="SAPBEXHLevel0X 4 2" xfId="1373"/>
    <cellStyle name="SAPBEXHLevel0X 5" xfId="702"/>
    <cellStyle name="SAPBEXHLevel0X 5 2" xfId="1436"/>
    <cellStyle name="SAPBEXHLevel0X 6" xfId="574"/>
    <cellStyle name="SAPBEXHLevel0X 6 2" xfId="1309"/>
    <cellStyle name="SAPBEXHLevel0X 7" xfId="806"/>
    <cellStyle name="SAPBEXHLevel0X 7 2" xfId="1540"/>
    <cellStyle name="SAPBEXHLevel0X 8" xfId="845"/>
    <cellStyle name="SAPBEXHLevel0X 8 2" xfId="1578"/>
    <cellStyle name="SAPBEXHLevel0X 9" xfId="970"/>
    <cellStyle name="SAPBEXHLevel0X 9 2" xfId="1703"/>
    <cellStyle name="SAPBEXHLevel1" xfId="386"/>
    <cellStyle name="SAPBEXHLevel1 10" xfId="832"/>
    <cellStyle name="SAPBEXHLevel1 10 2" xfId="1565"/>
    <cellStyle name="SAPBEXHLevel1 11" xfId="982"/>
    <cellStyle name="SAPBEXHLevel1 11 2" xfId="1715"/>
    <cellStyle name="SAPBEXHLevel1 2" xfId="387"/>
    <cellStyle name="SAPBEXHLevel1 2 10" xfId="978"/>
    <cellStyle name="SAPBEXHLevel1 2 10 2" xfId="1711"/>
    <cellStyle name="SAPBEXHLevel1 2 2" xfId="522"/>
    <cellStyle name="SAPBEXHLevel1 2 2 2" xfId="1257"/>
    <cellStyle name="SAPBEXHLevel1 2 2 3" xfId="1827"/>
    <cellStyle name="SAPBEXHLevel1 2 3" xfId="439"/>
    <cellStyle name="SAPBEXHLevel1 2 3 2" xfId="1182"/>
    <cellStyle name="SAPBEXHLevel1 2 4" xfId="747"/>
    <cellStyle name="SAPBEXHLevel1 2 4 2" xfId="1481"/>
    <cellStyle name="SAPBEXHLevel1 2 5" xfId="798"/>
    <cellStyle name="SAPBEXHLevel1 2 5 2" xfId="1532"/>
    <cellStyle name="SAPBEXHLevel1 2 6" xfId="809"/>
    <cellStyle name="SAPBEXHLevel1 2 6 2" xfId="1543"/>
    <cellStyle name="SAPBEXHLevel1 2 7" xfId="853"/>
    <cellStyle name="SAPBEXHLevel1 2 7 2" xfId="1586"/>
    <cellStyle name="SAPBEXHLevel1 2 8" xfId="903"/>
    <cellStyle name="SAPBEXHLevel1 2 8 2" xfId="1636"/>
    <cellStyle name="SAPBEXHLevel1 2 9" xfId="838"/>
    <cellStyle name="SAPBEXHLevel1 2 9 2" xfId="1571"/>
    <cellStyle name="SAPBEXHLevel1 3" xfId="521"/>
    <cellStyle name="SAPBEXHLevel1 3 2" xfId="1256"/>
    <cellStyle name="SAPBEXHLevel1 3 3" xfId="1826"/>
    <cellStyle name="SAPBEXHLevel1 4" xfId="674"/>
    <cellStyle name="SAPBEXHLevel1 4 2" xfId="1408"/>
    <cellStyle name="SAPBEXHLevel1 5" xfId="748"/>
    <cellStyle name="SAPBEXHLevel1 5 2" xfId="1482"/>
    <cellStyle name="SAPBEXHLevel1 6" xfId="567"/>
    <cellStyle name="SAPBEXHLevel1 6 2" xfId="1302"/>
    <cellStyle name="SAPBEXHLevel1 7" xfId="822"/>
    <cellStyle name="SAPBEXHLevel1 7 2" xfId="1556"/>
    <cellStyle name="SAPBEXHLevel1 8" xfId="646"/>
    <cellStyle name="SAPBEXHLevel1 8 2" xfId="1381"/>
    <cellStyle name="SAPBEXHLevel1 9" xfId="902"/>
    <cellStyle name="SAPBEXHLevel1 9 2" xfId="1635"/>
    <cellStyle name="SAPBEXHLevel1X" xfId="388"/>
    <cellStyle name="SAPBEXHLevel1X 10" xfId="647"/>
    <cellStyle name="SAPBEXHLevel1X 10 2" xfId="1382"/>
    <cellStyle name="SAPBEXHLevel1X 11" xfId="990"/>
    <cellStyle name="SAPBEXHLevel1X 11 2" xfId="1723"/>
    <cellStyle name="SAPBEXHLevel1X 2" xfId="389"/>
    <cellStyle name="SAPBEXHLevel1X 2 10" xfId="973"/>
    <cellStyle name="SAPBEXHLevel1X 2 10 2" xfId="1706"/>
    <cellStyle name="SAPBEXHLevel1X 2 2" xfId="524"/>
    <cellStyle name="SAPBEXHLevel1X 2 2 2" xfId="1259"/>
    <cellStyle name="SAPBEXHLevel1X 2 2 3" xfId="1829"/>
    <cellStyle name="SAPBEXHLevel1X 2 3" xfId="437"/>
    <cellStyle name="SAPBEXHLevel1X 2 3 2" xfId="1180"/>
    <cellStyle name="SAPBEXHLevel1X 2 4" xfId="595"/>
    <cellStyle name="SAPBEXHLevel1X 2 4 2" xfId="1330"/>
    <cellStyle name="SAPBEXHLevel1X 2 5" xfId="658"/>
    <cellStyle name="SAPBEXHLevel1X 2 5 2" xfId="1393"/>
    <cellStyle name="SAPBEXHLevel1X 2 6" xfId="773"/>
    <cellStyle name="SAPBEXHLevel1X 2 6 2" xfId="1507"/>
    <cellStyle name="SAPBEXHLevel1X 2 7" xfId="769"/>
    <cellStyle name="SAPBEXHLevel1X 2 7 2" xfId="1503"/>
    <cellStyle name="SAPBEXHLevel1X 2 8" xfId="905"/>
    <cellStyle name="SAPBEXHLevel1X 2 8 2" xfId="1638"/>
    <cellStyle name="SAPBEXHLevel1X 2 9" xfId="1030"/>
    <cellStyle name="SAPBEXHLevel1X 2 9 2" xfId="1763"/>
    <cellStyle name="SAPBEXHLevel1X 3" xfId="523"/>
    <cellStyle name="SAPBEXHLevel1X 3 2" xfId="1258"/>
    <cellStyle name="SAPBEXHLevel1X 3 3" xfId="1828"/>
    <cellStyle name="SAPBEXHLevel1X 4" xfId="438"/>
    <cellStyle name="SAPBEXHLevel1X 4 2" xfId="1181"/>
    <cellStyle name="SAPBEXHLevel1X 5" xfId="594"/>
    <cellStyle name="SAPBEXHLevel1X 5 2" xfId="1329"/>
    <cellStyle name="SAPBEXHLevel1X 6" xfId="797"/>
    <cellStyle name="SAPBEXHLevel1X 6 2" xfId="1531"/>
    <cellStyle name="SAPBEXHLevel1X 7" xfId="761"/>
    <cellStyle name="SAPBEXHLevel1X 7 2" xfId="1495"/>
    <cellStyle name="SAPBEXHLevel1X 8" xfId="784"/>
    <cellStyle name="SAPBEXHLevel1X 8 2" xfId="1518"/>
    <cellStyle name="SAPBEXHLevel1X 9" xfId="904"/>
    <cellStyle name="SAPBEXHLevel1X 9 2" xfId="1637"/>
    <cellStyle name="SAPBEXHLevel2" xfId="390"/>
    <cellStyle name="SAPBEXHLevel2 10" xfId="1029"/>
    <cellStyle name="SAPBEXHLevel2 10 2" xfId="1762"/>
    <cellStyle name="SAPBEXHLevel2 11" xfId="1050"/>
    <cellStyle name="SAPBEXHLevel2 11 2" xfId="1783"/>
    <cellStyle name="SAPBEXHLevel2 2" xfId="391"/>
    <cellStyle name="SAPBEXHLevel2 2 10" xfId="1052"/>
    <cellStyle name="SAPBEXHLevel2 2 10 2" xfId="1785"/>
    <cellStyle name="SAPBEXHLevel2 2 2" xfId="526"/>
    <cellStyle name="SAPBEXHLevel2 2 2 2" xfId="1261"/>
    <cellStyle name="SAPBEXHLevel2 2 2 3" xfId="1831"/>
    <cellStyle name="SAPBEXHLevel2 2 3" xfId="435"/>
    <cellStyle name="SAPBEXHLevel2 2 3 2" xfId="1178"/>
    <cellStyle name="SAPBEXHLevel2 2 4" xfId="712"/>
    <cellStyle name="SAPBEXHLevel2 2 4 2" xfId="1446"/>
    <cellStyle name="SAPBEXHLevel2 2 5" xfId="561"/>
    <cellStyle name="SAPBEXHLevel2 2 5 2" xfId="1296"/>
    <cellStyle name="SAPBEXHLevel2 2 6" xfId="763"/>
    <cellStyle name="SAPBEXHLevel2 2 6 2" xfId="1497"/>
    <cellStyle name="SAPBEXHLevel2 2 7" xfId="780"/>
    <cellStyle name="SAPBEXHLevel2 2 7 2" xfId="1514"/>
    <cellStyle name="SAPBEXHLevel2 2 8" xfId="1000"/>
    <cellStyle name="SAPBEXHLevel2 2 8 2" xfId="1733"/>
    <cellStyle name="SAPBEXHLevel2 2 9" xfId="1018"/>
    <cellStyle name="SAPBEXHLevel2 2 9 2" xfId="1751"/>
    <cellStyle name="SAPBEXHLevel2 3" xfId="525"/>
    <cellStyle name="SAPBEXHLevel2 3 2" xfId="1260"/>
    <cellStyle name="SAPBEXHLevel2 3 3" xfId="1830"/>
    <cellStyle name="SAPBEXHLevel2 4" xfId="436"/>
    <cellStyle name="SAPBEXHLevel2 4 2" xfId="1179"/>
    <cellStyle name="SAPBEXHLevel2 5" xfId="738"/>
    <cellStyle name="SAPBEXHLevel2 5 2" xfId="1472"/>
    <cellStyle name="SAPBEXHLevel2 6" xfId="815"/>
    <cellStyle name="SAPBEXHLevel2 6 2" xfId="1549"/>
    <cellStyle name="SAPBEXHLevel2 7" xfId="834"/>
    <cellStyle name="SAPBEXHLevel2 7 2" xfId="1567"/>
    <cellStyle name="SAPBEXHLevel2 8" xfId="750"/>
    <cellStyle name="SAPBEXHLevel2 8 2" xfId="1484"/>
    <cellStyle name="SAPBEXHLevel2 9" xfId="906"/>
    <cellStyle name="SAPBEXHLevel2 9 2" xfId="1639"/>
    <cellStyle name="SAPBEXHLevel2X" xfId="392"/>
    <cellStyle name="SAPBEXHLevel2X 10" xfId="977"/>
    <cellStyle name="SAPBEXHLevel2X 10 2" xfId="1710"/>
    <cellStyle name="SAPBEXHLevel2X 11" xfId="1041"/>
    <cellStyle name="SAPBEXHLevel2X 11 2" xfId="1774"/>
    <cellStyle name="SAPBEXHLevel2X 2" xfId="393"/>
    <cellStyle name="SAPBEXHLevel2X 2 10" xfId="1049"/>
    <cellStyle name="SAPBEXHLevel2X 2 10 2" xfId="1782"/>
    <cellStyle name="SAPBEXHLevel2X 2 2" xfId="528"/>
    <cellStyle name="SAPBEXHLevel2X 2 2 2" xfId="1263"/>
    <cellStyle name="SAPBEXHLevel2X 2 2 3" xfId="1833"/>
    <cellStyle name="SAPBEXHLevel2X 2 3" xfId="433"/>
    <cellStyle name="SAPBEXHLevel2X 2 3 2" xfId="1176"/>
    <cellStyle name="SAPBEXHLevel2X 2 4" xfId="715"/>
    <cellStyle name="SAPBEXHLevel2X 2 4 2" xfId="1449"/>
    <cellStyle name="SAPBEXHLevel2X 2 5" xfId="793"/>
    <cellStyle name="SAPBEXHLevel2X 2 5 2" xfId="1527"/>
    <cellStyle name="SAPBEXHLevel2X 2 6" xfId="765"/>
    <cellStyle name="SAPBEXHLevel2X 2 6 2" xfId="1499"/>
    <cellStyle name="SAPBEXHLevel2X 2 7" xfId="621"/>
    <cellStyle name="SAPBEXHLevel2X 2 7 2" xfId="1356"/>
    <cellStyle name="SAPBEXHLevel2X 2 8" xfId="907"/>
    <cellStyle name="SAPBEXHLevel2X 2 8 2" xfId="1640"/>
    <cellStyle name="SAPBEXHLevel2X 2 9" xfId="762"/>
    <cellStyle name="SAPBEXHLevel2X 2 9 2" xfId="1496"/>
    <cellStyle name="SAPBEXHLevel2X 3" xfId="527"/>
    <cellStyle name="SAPBEXHLevel2X 3 2" xfId="1262"/>
    <cellStyle name="SAPBEXHLevel2X 3 3" xfId="1832"/>
    <cellStyle name="SAPBEXHLevel2X 4" xfId="434"/>
    <cellStyle name="SAPBEXHLevel2X 4 2" xfId="1177"/>
    <cellStyle name="SAPBEXHLevel2X 5" xfId="596"/>
    <cellStyle name="SAPBEXHLevel2X 5 2" xfId="1331"/>
    <cellStyle name="SAPBEXHLevel2X 6" xfId="663"/>
    <cellStyle name="SAPBEXHLevel2X 6 2" xfId="1398"/>
    <cellStyle name="SAPBEXHLevel2X 7" xfId="782"/>
    <cellStyle name="SAPBEXHLevel2X 7 2" xfId="1516"/>
    <cellStyle name="SAPBEXHLevel2X 8" xfId="710"/>
    <cellStyle name="SAPBEXHLevel2X 8 2" xfId="1444"/>
    <cellStyle name="SAPBEXHLevel2X 9" xfId="968"/>
    <cellStyle name="SAPBEXHLevel2X 9 2" xfId="1701"/>
    <cellStyle name="SAPBEXHLevel3" xfId="394"/>
    <cellStyle name="SAPBEXHLevel3 10" xfId="1038"/>
    <cellStyle name="SAPBEXHLevel3 10 2" xfId="1771"/>
    <cellStyle name="SAPBEXHLevel3 11" xfId="1045"/>
    <cellStyle name="SAPBEXHLevel3 11 2" xfId="1778"/>
    <cellStyle name="SAPBEXHLevel3 2" xfId="395"/>
    <cellStyle name="SAPBEXHLevel3 2 10" xfId="872"/>
    <cellStyle name="SAPBEXHLevel3 2 10 2" xfId="1605"/>
    <cellStyle name="SAPBEXHLevel3 2 2" xfId="530"/>
    <cellStyle name="SAPBEXHLevel3 2 2 2" xfId="1265"/>
    <cellStyle name="SAPBEXHLevel3 2 2 3" xfId="1835"/>
    <cellStyle name="SAPBEXHLevel3 2 3" xfId="431"/>
    <cellStyle name="SAPBEXHLevel3 2 3 2" xfId="1174"/>
    <cellStyle name="SAPBEXHLevel3 2 4" xfId="598"/>
    <cellStyle name="SAPBEXHLevel3 2 4 2" xfId="1333"/>
    <cellStyle name="SAPBEXHLevel3 2 5" xfId="708"/>
    <cellStyle name="SAPBEXHLevel3 2 5 2" xfId="1442"/>
    <cellStyle name="SAPBEXHLevel3 2 6" xfId="771"/>
    <cellStyle name="SAPBEXHLevel3 2 6 2" xfId="1505"/>
    <cellStyle name="SAPBEXHLevel3 2 7" xfId="850"/>
    <cellStyle name="SAPBEXHLevel3 2 7 2" xfId="1583"/>
    <cellStyle name="SAPBEXHLevel3 2 8" xfId="908"/>
    <cellStyle name="SAPBEXHLevel3 2 8 2" xfId="1641"/>
    <cellStyle name="SAPBEXHLevel3 2 9" xfId="752"/>
    <cellStyle name="SAPBEXHLevel3 2 9 2" xfId="1486"/>
    <cellStyle name="SAPBEXHLevel3 3" xfId="529"/>
    <cellStyle name="SAPBEXHLevel3 3 2" xfId="1264"/>
    <cellStyle name="SAPBEXHLevel3 3 3" xfId="1834"/>
    <cellStyle name="SAPBEXHLevel3 4" xfId="432"/>
    <cellStyle name="SAPBEXHLevel3 4 2" xfId="1175"/>
    <cellStyle name="SAPBEXHLevel3 5" xfId="597"/>
    <cellStyle name="SAPBEXHLevel3 5 2" xfId="1332"/>
    <cellStyle name="SAPBEXHLevel3 6" xfId="654"/>
    <cellStyle name="SAPBEXHLevel3 6 2" xfId="1389"/>
    <cellStyle name="SAPBEXHLevel3 7" xfId="581"/>
    <cellStyle name="SAPBEXHLevel3 7 2" xfId="1316"/>
    <cellStyle name="SAPBEXHLevel3 8" xfId="856"/>
    <cellStyle name="SAPBEXHLevel3 8 2" xfId="1589"/>
    <cellStyle name="SAPBEXHLevel3 9" xfId="994"/>
    <cellStyle name="SAPBEXHLevel3 9 2" xfId="1727"/>
    <cellStyle name="SAPBEXHLevel3X" xfId="396"/>
    <cellStyle name="SAPBEXHLevel3X 10" xfId="950"/>
    <cellStyle name="SAPBEXHLevel3X 10 2" xfId="1683"/>
    <cellStyle name="SAPBEXHLevel3X 11" xfId="873"/>
    <cellStyle name="SAPBEXHLevel3X 11 2" xfId="1606"/>
    <cellStyle name="SAPBEXHLevel3X 2" xfId="397"/>
    <cellStyle name="SAPBEXHLevel3X 2 10" xfId="942"/>
    <cellStyle name="SAPBEXHLevel3X 2 10 2" xfId="1675"/>
    <cellStyle name="SAPBEXHLevel3X 2 2" xfId="532"/>
    <cellStyle name="SAPBEXHLevel3X 2 2 2" xfId="1267"/>
    <cellStyle name="SAPBEXHLevel3X 2 2 3" xfId="1837"/>
    <cellStyle name="SAPBEXHLevel3X 2 3" xfId="430"/>
    <cellStyle name="SAPBEXHLevel3X 2 3 2" xfId="1173"/>
    <cellStyle name="SAPBEXHLevel3X 2 4" xfId="600"/>
    <cellStyle name="SAPBEXHLevel3X 2 4 2" xfId="1335"/>
    <cellStyle name="SAPBEXHLevel3X 2 5" xfId="642"/>
    <cellStyle name="SAPBEXHLevel3X 2 5 2" xfId="1377"/>
    <cellStyle name="SAPBEXHLevel3X 2 6" xfId="753"/>
    <cellStyle name="SAPBEXHLevel3X 2 6 2" xfId="1487"/>
    <cellStyle name="SAPBEXHLevel3X 2 7" xfId="577"/>
    <cellStyle name="SAPBEXHLevel3X 2 7 2" xfId="1312"/>
    <cellStyle name="SAPBEXHLevel3X 2 8" xfId="910"/>
    <cellStyle name="SAPBEXHLevel3X 2 8 2" xfId="1643"/>
    <cellStyle name="SAPBEXHLevel3X 2 9" xfId="1014"/>
    <cellStyle name="SAPBEXHLevel3X 2 9 2" xfId="1747"/>
    <cellStyle name="SAPBEXHLevel3X 3" xfId="531"/>
    <cellStyle name="SAPBEXHLevel3X 3 2" xfId="1266"/>
    <cellStyle name="SAPBEXHLevel3X 3 3" xfId="1836"/>
    <cellStyle name="SAPBEXHLevel3X 4" xfId="556"/>
    <cellStyle name="SAPBEXHLevel3X 4 2" xfId="1291"/>
    <cellStyle name="SAPBEXHLevel3X 5" xfId="599"/>
    <cellStyle name="SAPBEXHLevel3X 5 2" xfId="1334"/>
    <cellStyle name="SAPBEXHLevel3X 6" xfId="667"/>
    <cellStyle name="SAPBEXHLevel3X 6 2" xfId="1402"/>
    <cellStyle name="SAPBEXHLevel3X 7" xfId="727"/>
    <cellStyle name="SAPBEXHLevel3X 7 2" xfId="1461"/>
    <cellStyle name="SAPBEXHLevel3X 8" xfId="842"/>
    <cellStyle name="SAPBEXHLevel3X 8 2" xfId="1575"/>
    <cellStyle name="SAPBEXHLevel3X 9" xfId="909"/>
    <cellStyle name="SAPBEXHLevel3X 9 2" xfId="1642"/>
    <cellStyle name="SAPBEXresData" xfId="398"/>
    <cellStyle name="SAPBEXresData 10" xfId="887"/>
    <cellStyle name="SAPBEXresData 10 2" xfId="1620"/>
    <cellStyle name="SAPBEXresData 2" xfId="533"/>
    <cellStyle name="SAPBEXresData 2 2" xfId="1268"/>
    <cellStyle name="SAPBEXresData 2 3" xfId="1838"/>
    <cellStyle name="SAPBEXresData 3" xfId="429"/>
    <cellStyle name="SAPBEXresData 3 2" xfId="1172"/>
    <cellStyle name="SAPBEXresData 4" xfId="601"/>
    <cellStyle name="SAPBEXresData 4 2" xfId="1336"/>
    <cellStyle name="SAPBEXresData 5" xfId="573"/>
    <cellStyle name="SAPBEXresData 5 2" xfId="1308"/>
    <cellStyle name="SAPBEXresData 6" xfId="816"/>
    <cellStyle name="SAPBEXresData 6 2" xfId="1550"/>
    <cellStyle name="SAPBEXresData 7" xfId="859"/>
    <cellStyle name="SAPBEXresData 7 2" xfId="1592"/>
    <cellStyle name="SAPBEXresData 8" xfId="911"/>
    <cellStyle name="SAPBEXresData 8 2" xfId="1644"/>
    <cellStyle name="SAPBEXresData 9" xfId="733"/>
    <cellStyle name="SAPBEXresData 9 2" xfId="1467"/>
    <cellStyle name="SAPBEXresDataEmph" xfId="399"/>
    <cellStyle name="SAPBEXresDataEmph 10" xfId="1040"/>
    <cellStyle name="SAPBEXresDataEmph 10 2" xfId="1773"/>
    <cellStyle name="SAPBEXresDataEmph 2" xfId="534"/>
    <cellStyle name="SAPBEXresDataEmph 2 2" xfId="1269"/>
    <cellStyle name="SAPBEXresDataEmph 2 3" xfId="1839"/>
    <cellStyle name="SAPBEXresDataEmph 3" xfId="423"/>
    <cellStyle name="SAPBEXresDataEmph 3 2" xfId="1167"/>
    <cellStyle name="SAPBEXresDataEmph 4" xfId="602"/>
    <cellStyle name="SAPBEXresDataEmph 4 2" xfId="1337"/>
    <cellStyle name="SAPBEXresDataEmph 5" xfId="572"/>
    <cellStyle name="SAPBEXresDataEmph 5 2" xfId="1307"/>
    <cellStyle name="SAPBEXresDataEmph 6" xfId="698"/>
    <cellStyle name="SAPBEXresDataEmph 6 2" xfId="1432"/>
    <cellStyle name="SAPBEXresDataEmph 7" xfId="854"/>
    <cellStyle name="SAPBEXresDataEmph 7 2" xfId="1587"/>
    <cellStyle name="SAPBEXresDataEmph 8" xfId="912"/>
    <cellStyle name="SAPBEXresDataEmph 8 2" xfId="1645"/>
    <cellStyle name="SAPBEXresDataEmph 9" xfId="862"/>
    <cellStyle name="SAPBEXresDataEmph 9 2" xfId="1595"/>
    <cellStyle name="SAPBEXresItem" xfId="400"/>
    <cellStyle name="SAPBEXresItem 10" xfId="864"/>
    <cellStyle name="SAPBEXresItem 10 2" xfId="1597"/>
    <cellStyle name="SAPBEXresItem 2" xfId="535"/>
    <cellStyle name="SAPBEXresItem 2 2" xfId="1270"/>
    <cellStyle name="SAPBEXresItem 2 3" xfId="1840"/>
    <cellStyle name="SAPBEXresItem 3" xfId="428"/>
    <cellStyle name="SAPBEXresItem 3 2" xfId="1171"/>
    <cellStyle name="SAPBEXresItem 4" xfId="603"/>
    <cellStyle name="SAPBEXresItem 4 2" xfId="1338"/>
    <cellStyle name="SAPBEXresItem 5" xfId="571"/>
    <cellStyle name="SAPBEXresItem 5 2" xfId="1306"/>
    <cellStyle name="SAPBEXresItem 6" xfId="799"/>
    <cellStyle name="SAPBEXresItem 6 2" xfId="1533"/>
    <cellStyle name="SAPBEXresItem 7" xfId="846"/>
    <cellStyle name="SAPBEXresItem 7 2" xfId="1579"/>
    <cellStyle name="SAPBEXresItem 8" xfId="937"/>
    <cellStyle name="SAPBEXresItem 8 2" xfId="1670"/>
    <cellStyle name="SAPBEXresItem 9" xfId="831"/>
    <cellStyle name="SAPBEXresItem 9 2" xfId="1564"/>
    <cellStyle name="SAPBEXresItemX" xfId="401"/>
    <cellStyle name="SAPBEXresItemX 10" xfId="867"/>
    <cellStyle name="SAPBEXresItemX 10 2" xfId="1600"/>
    <cellStyle name="SAPBEXresItemX 2" xfId="536"/>
    <cellStyle name="SAPBEXresItemX 2 2" xfId="1271"/>
    <cellStyle name="SAPBEXresItemX 2 3" xfId="1841"/>
    <cellStyle name="SAPBEXresItemX 3" xfId="480"/>
    <cellStyle name="SAPBEXresItemX 3 2" xfId="1215"/>
    <cellStyle name="SAPBEXresItemX 4" xfId="614"/>
    <cellStyle name="SAPBEXresItemX 4 2" xfId="1349"/>
    <cellStyle name="SAPBEXresItemX 5" xfId="570"/>
    <cellStyle name="SAPBEXresItemX 5 2" xfId="1305"/>
    <cellStyle name="SAPBEXresItemX 6" xfId="767"/>
    <cellStyle name="SAPBEXresItemX 6 2" xfId="1501"/>
    <cellStyle name="SAPBEXresItemX 7" xfId="839"/>
    <cellStyle name="SAPBEXresItemX 7 2" xfId="1572"/>
    <cellStyle name="SAPBEXresItemX 8" xfId="913"/>
    <cellStyle name="SAPBEXresItemX 8 2" xfId="1646"/>
    <cellStyle name="SAPBEXresItemX 9" xfId="863"/>
    <cellStyle name="SAPBEXresItemX 9 2" xfId="1596"/>
    <cellStyle name="SAPBEXstdData" xfId="402"/>
    <cellStyle name="SAPBEXstdData 10" xfId="866"/>
    <cellStyle name="SAPBEXstdData 10 2" xfId="1599"/>
    <cellStyle name="SAPBEXstdData 2" xfId="537"/>
    <cellStyle name="SAPBEXstdData 2 2" xfId="1272"/>
    <cellStyle name="SAPBEXstdData 2 3" xfId="1842"/>
    <cellStyle name="SAPBEXstdData 3" xfId="479"/>
    <cellStyle name="SAPBEXstdData 3 2" xfId="1214"/>
    <cellStyle name="SAPBEXstdData 4" xfId="469"/>
    <cellStyle name="SAPBEXstdData 4 2" xfId="1205"/>
    <cellStyle name="SAPBEXstdData 5" xfId="569"/>
    <cellStyle name="SAPBEXstdData 5 2" xfId="1304"/>
    <cellStyle name="SAPBEXstdData 6" xfId="635"/>
    <cellStyle name="SAPBEXstdData 6 2" xfId="1370"/>
    <cellStyle name="SAPBEXstdData 7" xfId="802"/>
    <cellStyle name="SAPBEXstdData 7 2" xfId="1536"/>
    <cellStyle name="SAPBEXstdData 8" xfId="914"/>
    <cellStyle name="SAPBEXstdData 8 2" xfId="1647"/>
    <cellStyle name="SAPBEXstdData 9" xfId="865"/>
    <cellStyle name="SAPBEXstdData 9 2" xfId="1598"/>
    <cellStyle name="SAPBEXstdDataEmph" xfId="403"/>
    <cellStyle name="SAPBEXstdDataEmph 10" xfId="746"/>
    <cellStyle name="SAPBEXstdDataEmph 10 2" xfId="1480"/>
    <cellStyle name="SAPBEXstdDataEmph 2" xfId="538"/>
    <cellStyle name="SAPBEXstdDataEmph 2 2" xfId="1273"/>
    <cellStyle name="SAPBEXstdDataEmph 2 3" xfId="1843"/>
    <cellStyle name="SAPBEXstdDataEmph 3" xfId="478"/>
    <cellStyle name="SAPBEXstdDataEmph 3 2" xfId="1213"/>
    <cellStyle name="SAPBEXstdDataEmph 4" xfId="471"/>
    <cellStyle name="SAPBEXstdDataEmph 4 2" xfId="1207"/>
    <cellStyle name="SAPBEXstdDataEmph 5" xfId="568"/>
    <cellStyle name="SAPBEXstdDataEmph 5 2" xfId="1303"/>
    <cellStyle name="SAPBEXstdDataEmph 6" xfId="749"/>
    <cellStyle name="SAPBEXstdDataEmph 6 2" xfId="1483"/>
    <cellStyle name="SAPBEXstdDataEmph 7" xfId="811"/>
    <cellStyle name="SAPBEXstdDataEmph 7 2" xfId="1545"/>
    <cellStyle name="SAPBEXstdDataEmph 8" xfId="915"/>
    <cellStyle name="SAPBEXstdDataEmph 8 2" xfId="1648"/>
    <cellStyle name="SAPBEXstdDataEmph 9" xfId="943"/>
    <cellStyle name="SAPBEXstdDataEmph 9 2" xfId="1676"/>
    <cellStyle name="SAPBEXstdItem" xfId="404"/>
    <cellStyle name="SAPBEXstdItem 10" xfId="724"/>
    <cellStyle name="SAPBEXstdItem 10 2" xfId="1458"/>
    <cellStyle name="SAPBEXstdItem 11" xfId="849"/>
    <cellStyle name="SAPBEXstdItem 11 2" xfId="1582"/>
    <cellStyle name="SAPBEXstdItem 12" xfId="916"/>
    <cellStyle name="SAPBEXstdItem 12 2" xfId="1649"/>
    <cellStyle name="SAPBEXstdItem 13" xfId="945"/>
    <cellStyle name="SAPBEXstdItem 13 2" xfId="1678"/>
    <cellStyle name="SAPBEXstdItem 14" xfId="701"/>
    <cellStyle name="SAPBEXstdItem 14 2" xfId="1435"/>
    <cellStyle name="SAPBEXstdItem 2" xfId="405"/>
    <cellStyle name="SAPBEXstdItem 2 10" xfId="946"/>
    <cellStyle name="SAPBEXstdItem 2 10 2" xfId="1679"/>
    <cellStyle name="SAPBEXstdItem 2 11" xfId="857"/>
    <cellStyle name="SAPBEXstdItem 2 11 2" xfId="1590"/>
    <cellStyle name="SAPBEXstdItem 2 2" xfId="406"/>
    <cellStyle name="SAPBEXstdItem 2 2 10" xfId="860"/>
    <cellStyle name="SAPBEXstdItem 2 2 10 2" xfId="1593"/>
    <cellStyle name="SAPBEXstdItem 2 2 2" xfId="541"/>
    <cellStyle name="SAPBEXstdItem 2 2 2 2" xfId="1276"/>
    <cellStyle name="SAPBEXstdItem 2 2 2 3" xfId="1846"/>
    <cellStyle name="SAPBEXstdItem 2 2 3" xfId="460"/>
    <cellStyle name="SAPBEXstdItem 2 2 3 2" xfId="1196"/>
    <cellStyle name="SAPBEXstdItem 2 2 4" xfId="629"/>
    <cellStyle name="SAPBEXstdItem 2 2 4 2" xfId="1364"/>
    <cellStyle name="SAPBEXstdItem 2 2 5" xfId="716"/>
    <cellStyle name="SAPBEXstdItem 2 2 5 2" xfId="1450"/>
    <cellStyle name="SAPBEXstdItem 2 2 6" xfId="465"/>
    <cellStyle name="SAPBEXstdItem 2 2 6 2" xfId="1201"/>
    <cellStyle name="SAPBEXstdItem 2 2 7" xfId="756"/>
    <cellStyle name="SAPBEXstdItem 2 2 7 2" xfId="1490"/>
    <cellStyle name="SAPBEXstdItem 2 2 8" xfId="918"/>
    <cellStyle name="SAPBEXstdItem 2 2 8 2" xfId="1651"/>
    <cellStyle name="SAPBEXstdItem 2 2 9" xfId="947"/>
    <cellStyle name="SAPBEXstdItem 2 2 9 2" xfId="1680"/>
    <cellStyle name="SAPBEXstdItem 2 3" xfId="540"/>
    <cellStyle name="SAPBEXstdItem 2 3 2" xfId="1275"/>
    <cellStyle name="SAPBEXstdItem 2 3 3" xfId="1845"/>
    <cellStyle name="SAPBEXstdItem 2 4" xfId="476"/>
    <cellStyle name="SAPBEXstdItem 2 4 2" xfId="1211"/>
    <cellStyle name="SAPBEXstdItem 2 5" xfId="670"/>
    <cellStyle name="SAPBEXstdItem 2 5 2" xfId="1405"/>
    <cellStyle name="SAPBEXstdItem 2 6" xfId="707"/>
    <cellStyle name="SAPBEXstdItem 2 6 2" xfId="1441"/>
    <cellStyle name="SAPBEXstdItem 2 7" xfId="757"/>
    <cellStyle name="SAPBEXstdItem 2 7 2" xfId="1491"/>
    <cellStyle name="SAPBEXstdItem 2 8" xfId="843"/>
    <cellStyle name="SAPBEXstdItem 2 8 2" xfId="1576"/>
    <cellStyle name="SAPBEXstdItem 2 9" xfId="917"/>
    <cellStyle name="SAPBEXstdItem 2 9 2" xfId="1650"/>
    <cellStyle name="SAPBEXstdItem 3" xfId="407"/>
    <cellStyle name="SAPBEXstdItem 3 10" xfId="884"/>
    <cellStyle name="SAPBEXstdItem 3 10 2" xfId="1617"/>
    <cellStyle name="SAPBEXstdItem 3 2" xfId="542"/>
    <cellStyle name="SAPBEXstdItem 3 2 2" xfId="1277"/>
    <cellStyle name="SAPBEXstdItem 3 2 3" xfId="1847"/>
    <cellStyle name="SAPBEXstdItem 3 3" xfId="555"/>
    <cellStyle name="SAPBEXstdItem 3 3 2" xfId="1290"/>
    <cellStyle name="SAPBEXstdItem 3 4" xfId="619"/>
    <cellStyle name="SAPBEXstdItem 3 4 2" xfId="1354"/>
    <cellStyle name="SAPBEXstdItem 3 5" xfId="565"/>
    <cellStyle name="SAPBEXstdItem 3 5 2" xfId="1300"/>
    <cellStyle name="SAPBEXstdItem 3 6" xfId="645"/>
    <cellStyle name="SAPBEXstdItem 3 6 2" xfId="1380"/>
    <cellStyle name="SAPBEXstdItem 3 7" xfId="794"/>
    <cellStyle name="SAPBEXstdItem 3 7 2" xfId="1528"/>
    <cellStyle name="SAPBEXstdItem 3 8" xfId="919"/>
    <cellStyle name="SAPBEXstdItem 3 8 2" xfId="1652"/>
    <cellStyle name="SAPBEXstdItem 3 9" xfId="948"/>
    <cellStyle name="SAPBEXstdItem 3 9 2" xfId="1681"/>
    <cellStyle name="SAPBEXstdItem 4" xfId="408"/>
    <cellStyle name="SAPBEXstdItem 4 10" xfId="949"/>
    <cellStyle name="SAPBEXstdItem 4 10 2" xfId="1682"/>
    <cellStyle name="SAPBEXstdItem 4 11" xfId="885"/>
    <cellStyle name="SAPBEXstdItem 4 11 2" xfId="1618"/>
    <cellStyle name="SAPBEXstdItem 4 2" xfId="409"/>
    <cellStyle name="SAPBEXstdItem 4 2 10" xfId="886"/>
    <cellStyle name="SAPBEXstdItem 4 2 10 2" xfId="1619"/>
    <cellStyle name="SAPBEXstdItem 4 2 2" xfId="544"/>
    <cellStyle name="SAPBEXstdItem 4 2 2 2" xfId="1279"/>
    <cellStyle name="SAPBEXstdItem 4 2 2 3" xfId="1849"/>
    <cellStyle name="SAPBEXstdItem 4 2 3" xfId="475"/>
    <cellStyle name="SAPBEXstdItem 4 2 3 2" xfId="1210"/>
    <cellStyle name="SAPBEXstdItem 4 2 4" xfId="462"/>
    <cellStyle name="SAPBEXstdItem 4 2 4 2" xfId="1198"/>
    <cellStyle name="SAPBEXstdItem 4 2 5" xfId="693"/>
    <cellStyle name="SAPBEXstdItem 4 2 5 2" xfId="1427"/>
    <cellStyle name="SAPBEXstdItem 4 2 6" xfId="726"/>
    <cellStyle name="SAPBEXstdItem 4 2 6 2" xfId="1460"/>
    <cellStyle name="SAPBEXstdItem 4 2 7" xfId="875"/>
    <cellStyle name="SAPBEXstdItem 4 2 7 2" xfId="1608"/>
    <cellStyle name="SAPBEXstdItem 4 2 8" xfId="920"/>
    <cellStyle name="SAPBEXstdItem 4 2 8 2" xfId="1653"/>
    <cellStyle name="SAPBEXstdItem 4 2 9" xfId="960"/>
    <cellStyle name="SAPBEXstdItem 4 2 9 2" xfId="1693"/>
    <cellStyle name="SAPBEXstdItem 4 3" xfId="543"/>
    <cellStyle name="SAPBEXstdItem 4 3 2" xfId="1278"/>
    <cellStyle name="SAPBEXstdItem 4 3 3" xfId="1848"/>
    <cellStyle name="SAPBEXstdItem 4 4" xfId="554"/>
    <cellStyle name="SAPBEXstdItem 4 4 2" xfId="1289"/>
    <cellStyle name="SAPBEXstdItem 4 5" xfId="634"/>
    <cellStyle name="SAPBEXstdItem 4 5 2" xfId="1369"/>
    <cellStyle name="SAPBEXstdItem 4 6" xfId="558"/>
    <cellStyle name="SAPBEXstdItem 4 6 2" xfId="1293"/>
    <cellStyle name="SAPBEXstdItem 4 7" xfId="768"/>
    <cellStyle name="SAPBEXstdItem 4 7 2" xfId="1502"/>
    <cellStyle name="SAPBEXstdItem 4 8" xfId="874"/>
    <cellStyle name="SAPBEXstdItem 4 8 2" xfId="1607"/>
    <cellStyle name="SAPBEXstdItem 4 9" xfId="940"/>
    <cellStyle name="SAPBEXstdItem 4 9 2" xfId="1673"/>
    <cellStyle name="SAPBEXstdItem 5" xfId="410"/>
    <cellStyle name="SAPBEXstdItem 5 2" xfId="411"/>
    <cellStyle name="SAPBEXstdItem 5 2 10" xfId="999"/>
    <cellStyle name="SAPBEXstdItem 5 2 10 2" xfId="1732"/>
    <cellStyle name="SAPBEXstdItem 5 2 11" xfId="1007"/>
    <cellStyle name="SAPBEXstdItem 5 2 11 2" xfId="1740"/>
    <cellStyle name="SAPBEXstdItem 5 2 12" xfId="1036"/>
    <cellStyle name="SAPBEXstdItem 5 2 12 2" xfId="1769"/>
    <cellStyle name="SAPBEXstdItem 5 2 13" xfId="1016"/>
    <cellStyle name="SAPBEXstdItem 5 2 13 2" xfId="1749"/>
    <cellStyle name="SAPBEXstdItem 5 2 14" xfId="1043"/>
    <cellStyle name="SAPBEXstdItem 5 2 14 2" xfId="1776"/>
    <cellStyle name="SAPBEXstdItem 5 2 2" xfId="546"/>
    <cellStyle name="SAPBEXstdItem 5 2 2 2" xfId="1281"/>
    <cellStyle name="SAPBEXstdItem 5 2 2 3" xfId="1851"/>
    <cellStyle name="SAPBEXstdItem 5 2 3" xfId="680"/>
    <cellStyle name="SAPBEXstdItem 5 2 3 2" xfId="1414"/>
    <cellStyle name="SAPBEXstdItem 5 2 4" xfId="688"/>
    <cellStyle name="SAPBEXstdItem 5 2 4 2" xfId="1422"/>
    <cellStyle name="SAPBEXstdItem 5 2 5" xfId="652"/>
    <cellStyle name="SAPBEXstdItem 5 2 5 2" xfId="1387"/>
    <cellStyle name="SAPBEXstdItem 5 2 6" xfId="741"/>
    <cellStyle name="SAPBEXstdItem 5 2 6 2" xfId="1475"/>
    <cellStyle name="SAPBEXstdItem 5 2 7" xfId="791"/>
    <cellStyle name="SAPBEXstdItem 5 2 7 2" xfId="1525"/>
    <cellStyle name="SAPBEXstdItem 5 2 8" xfId="818"/>
    <cellStyle name="SAPBEXstdItem 5 2 8 2" xfId="1552"/>
    <cellStyle name="SAPBEXstdItem 5 2 9" xfId="620"/>
    <cellStyle name="SAPBEXstdItem 5 2 9 2" xfId="1355"/>
    <cellStyle name="SAPBEXstdItem 5 3" xfId="545"/>
    <cellStyle name="SAPBEXstdItem 5 3 2" xfId="1280"/>
    <cellStyle name="SAPBEXstdItem 5 3 3" xfId="1850"/>
    <cellStyle name="SAPBEXstdItem 5 4" xfId="467"/>
    <cellStyle name="SAPBEXstdItem 5 4 2" xfId="1203"/>
    <cellStyle name="SAPBEXstdItem 5 5" xfId="690"/>
    <cellStyle name="SAPBEXstdItem 5 5 2" xfId="1424"/>
    <cellStyle name="SAPBEXstdItem 5 6" xfId="591"/>
    <cellStyle name="SAPBEXstdItem 5 6 2" xfId="1326"/>
    <cellStyle name="SAPBEXstdItem 5 7" xfId="876"/>
    <cellStyle name="SAPBEXstdItem 5 7 2" xfId="1609"/>
    <cellStyle name="SAPBEXstdItem 6" xfId="539"/>
    <cellStyle name="SAPBEXstdItem 6 2" xfId="1274"/>
    <cellStyle name="SAPBEXstdItem 6 3" xfId="1844"/>
    <cellStyle name="SAPBEXstdItem 7" xfId="477"/>
    <cellStyle name="SAPBEXstdItem 7 2" xfId="1212"/>
    <cellStyle name="SAPBEXstdItem 8" xfId="472"/>
    <cellStyle name="SAPBEXstdItem 8 2" xfId="1208"/>
    <cellStyle name="SAPBEXstdItem 9" xfId="566"/>
    <cellStyle name="SAPBEXstdItem 9 2" xfId="1301"/>
    <cellStyle name="SAPBEXstdItemX" xfId="412"/>
    <cellStyle name="SAPBEXstdItemX 10" xfId="877"/>
    <cellStyle name="SAPBEXstdItemX 10 2" xfId="1610"/>
    <cellStyle name="SAPBEXstdItemX 11" xfId="921"/>
    <cellStyle name="SAPBEXstdItemX 11 2" xfId="1654"/>
    <cellStyle name="SAPBEXstdItemX 12" xfId="993"/>
    <cellStyle name="SAPBEXstdItemX 12 2" xfId="1726"/>
    <cellStyle name="SAPBEXstdItemX 13" xfId="961"/>
    <cellStyle name="SAPBEXstdItemX 13 2" xfId="1694"/>
    <cellStyle name="SAPBEXstdItemX 2" xfId="413"/>
    <cellStyle name="SAPBEXstdItemX 2 10" xfId="952"/>
    <cellStyle name="SAPBEXstdItemX 2 10 2" xfId="1685"/>
    <cellStyle name="SAPBEXstdItemX 2 11" xfId="955"/>
    <cellStyle name="SAPBEXstdItemX 2 11 2" xfId="1688"/>
    <cellStyle name="SAPBEXstdItemX 2 2" xfId="414"/>
    <cellStyle name="SAPBEXstdItemX 2 2 10" xfId="1026"/>
    <cellStyle name="SAPBEXstdItemX 2 2 10 2" xfId="1759"/>
    <cellStyle name="SAPBEXstdItemX 2 2 2" xfId="549"/>
    <cellStyle name="SAPBEXstdItemX 2 2 2 2" xfId="1284"/>
    <cellStyle name="SAPBEXstdItemX 2 2 2 3" xfId="1854"/>
    <cellStyle name="SAPBEXstdItemX 2 2 3" xfId="612"/>
    <cellStyle name="SAPBEXstdItemX 2 2 3 2" xfId="1347"/>
    <cellStyle name="SAPBEXstdItemX 2 2 4" xfId="633"/>
    <cellStyle name="SAPBEXstdItemX 2 2 4 2" xfId="1368"/>
    <cellStyle name="SAPBEXstdItemX 2 2 5" xfId="714"/>
    <cellStyle name="SAPBEXstdItemX 2 2 5 2" xfId="1448"/>
    <cellStyle name="SAPBEXstdItemX 2 2 6" xfId="732"/>
    <cellStyle name="SAPBEXstdItemX 2 2 6 2" xfId="1466"/>
    <cellStyle name="SAPBEXstdItemX 2 2 7" xfId="879"/>
    <cellStyle name="SAPBEXstdItemX 2 2 7 2" xfId="1612"/>
    <cellStyle name="SAPBEXstdItemX 2 2 8" xfId="923"/>
    <cellStyle name="SAPBEXstdItemX 2 2 8 2" xfId="1656"/>
    <cellStyle name="SAPBEXstdItemX 2 2 9" xfId="966"/>
    <cellStyle name="SAPBEXstdItemX 2 2 9 2" xfId="1699"/>
    <cellStyle name="SAPBEXstdItemX 2 3" xfId="548"/>
    <cellStyle name="SAPBEXstdItemX 2 3 2" xfId="1283"/>
    <cellStyle name="SAPBEXstdItemX 2 3 3" xfId="1853"/>
    <cellStyle name="SAPBEXstdItemX 2 4" xfId="609"/>
    <cellStyle name="SAPBEXstdItemX 2 4 2" xfId="1344"/>
    <cellStyle name="SAPBEXstdItemX 2 5" xfId="618"/>
    <cellStyle name="SAPBEXstdItemX 2 5 2" xfId="1353"/>
    <cellStyle name="SAPBEXstdItemX 2 6" xfId="616"/>
    <cellStyle name="SAPBEXstdItemX 2 6 2" xfId="1351"/>
    <cellStyle name="SAPBEXstdItemX 2 7" xfId="622"/>
    <cellStyle name="SAPBEXstdItemX 2 7 2" xfId="1357"/>
    <cellStyle name="SAPBEXstdItemX 2 8" xfId="878"/>
    <cellStyle name="SAPBEXstdItemX 2 8 2" xfId="1611"/>
    <cellStyle name="SAPBEXstdItemX 2 9" xfId="922"/>
    <cellStyle name="SAPBEXstdItemX 2 9 2" xfId="1655"/>
    <cellStyle name="SAPBEXstdItemX 3" xfId="415"/>
    <cellStyle name="SAPBEXstdItemX 3 10" xfId="930"/>
    <cellStyle name="SAPBEXstdItemX 3 10 2" xfId="1663"/>
    <cellStyle name="SAPBEXstdItemX 3 2" xfId="550"/>
    <cellStyle name="SAPBEXstdItemX 3 2 2" xfId="1285"/>
    <cellStyle name="SAPBEXstdItemX 3 2 3" xfId="1855"/>
    <cellStyle name="SAPBEXstdItemX 3 3" xfId="610"/>
    <cellStyle name="SAPBEXstdItemX 3 3 2" xfId="1345"/>
    <cellStyle name="SAPBEXstdItemX 3 4" xfId="623"/>
    <cellStyle name="SAPBEXstdItemX 3 4 2" xfId="1358"/>
    <cellStyle name="SAPBEXstdItemX 3 5" xfId="676"/>
    <cellStyle name="SAPBEXstdItemX 3 5 2" xfId="1410"/>
    <cellStyle name="SAPBEXstdItemX 3 6" xfId="632"/>
    <cellStyle name="SAPBEXstdItemX 3 6 2" xfId="1367"/>
    <cellStyle name="SAPBEXstdItemX 3 7" xfId="880"/>
    <cellStyle name="SAPBEXstdItemX 3 7 2" xfId="1613"/>
    <cellStyle name="SAPBEXstdItemX 3 8" xfId="924"/>
    <cellStyle name="SAPBEXstdItemX 3 8 2" xfId="1657"/>
    <cellStyle name="SAPBEXstdItemX 3 9" xfId="936"/>
    <cellStyle name="SAPBEXstdItemX 3 9 2" xfId="1669"/>
    <cellStyle name="SAPBEXstdItemX 4" xfId="416"/>
    <cellStyle name="SAPBEXstdItemX 4 10" xfId="935"/>
    <cellStyle name="SAPBEXstdItemX 4 10 2" xfId="1668"/>
    <cellStyle name="SAPBEXstdItemX 4 11" xfId="1004"/>
    <cellStyle name="SAPBEXstdItemX 4 11 2" xfId="1737"/>
    <cellStyle name="SAPBEXstdItemX 4 2" xfId="417"/>
    <cellStyle name="SAPBEXstdItemX 4 2 10" xfId="962"/>
    <cellStyle name="SAPBEXstdItemX 4 2 10 2" xfId="1695"/>
    <cellStyle name="SAPBEXstdItemX 4 2 2" xfId="552"/>
    <cellStyle name="SAPBEXstdItemX 4 2 2 2" xfId="1287"/>
    <cellStyle name="SAPBEXstdItemX 4 2 2 3" xfId="1857"/>
    <cellStyle name="SAPBEXstdItemX 4 2 3" xfId="606"/>
    <cellStyle name="SAPBEXstdItemX 4 2 3 2" xfId="1341"/>
    <cellStyle name="SAPBEXstdItemX 4 2 4" xfId="464"/>
    <cellStyle name="SAPBEXstdItemX 4 2 4 2" xfId="1200"/>
    <cellStyle name="SAPBEXstdItemX 4 2 5" xfId="692"/>
    <cellStyle name="SAPBEXstdItemX 4 2 5 2" xfId="1426"/>
    <cellStyle name="SAPBEXstdItemX 4 2 6" xfId="720"/>
    <cellStyle name="SAPBEXstdItemX 4 2 6 2" xfId="1454"/>
    <cellStyle name="SAPBEXstdItemX 4 2 7" xfId="882"/>
    <cellStyle name="SAPBEXstdItemX 4 2 7 2" xfId="1615"/>
    <cellStyle name="SAPBEXstdItemX 4 2 8" xfId="926"/>
    <cellStyle name="SAPBEXstdItemX 4 2 8 2" xfId="1659"/>
    <cellStyle name="SAPBEXstdItemX 4 2 9" xfId="932"/>
    <cellStyle name="SAPBEXstdItemX 4 2 9 2" xfId="1665"/>
    <cellStyle name="SAPBEXstdItemX 4 3" xfId="551"/>
    <cellStyle name="SAPBEXstdItemX 4 3 2" xfId="1286"/>
    <cellStyle name="SAPBEXstdItemX 4 3 3" xfId="1856"/>
    <cellStyle name="SAPBEXstdItemX 4 4" xfId="607"/>
    <cellStyle name="SAPBEXstdItemX 4 4 2" xfId="1342"/>
    <cellStyle name="SAPBEXstdItemX 4 5" xfId="608"/>
    <cellStyle name="SAPBEXstdItemX 4 5 2" xfId="1343"/>
    <cellStyle name="SAPBEXstdItemX 4 6" xfId="671"/>
    <cellStyle name="SAPBEXstdItemX 4 6 2" xfId="1406"/>
    <cellStyle name="SAPBEXstdItemX 4 7" xfId="760"/>
    <cellStyle name="SAPBEXstdItemX 4 7 2" xfId="1494"/>
    <cellStyle name="SAPBEXstdItemX 4 8" xfId="881"/>
    <cellStyle name="SAPBEXstdItemX 4 8 2" xfId="1614"/>
    <cellStyle name="SAPBEXstdItemX 4 9" xfId="925"/>
    <cellStyle name="SAPBEXstdItemX 4 9 2" xfId="1658"/>
    <cellStyle name="SAPBEXstdItemX 5" xfId="547"/>
    <cellStyle name="SAPBEXstdItemX 5 2" xfId="1282"/>
    <cellStyle name="SAPBEXstdItemX 5 3" xfId="1852"/>
    <cellStyle name="SAPBEXstdItemX 6" xfId="461"/>
    <cellStyle name="SAPBEXstdItemX 6 2" xfId="1197"/>
    <cellStyle name="SAPBEXstdItemX 7" xfId="694"/>
    <cellStyle name="SAPBEXstdItemX 7 2" xfId="1428"/>
    <cellStyle name="SAPBEXstdItemX 8" xfId="704"/>
    <cellStyle name="SAPBEXstdItemX 8 2" xfId="1438"/>
    <cellStyle name="SAPBEXstdItemX 9" xfId="585"/>
    <cellStyle name="SAPBEXstdItemX 9 2" xfId="1320"/>
    <cellStyle name="SAPBEXtitle" xfId="418"/>
    <cellStyle name="SAPBEXundefined" xfId="419"/>
    <cellStyle name="SAPBEXundefined 10" xfId="965"/>
    <cellStyle name="SAPBEXundefined 10 2" xfId="1698"/>
    <cellStyle name="SAPBEXundefined 2" xfId="553"/>
    <cellStyle name="SAPBEXundefined 2 2" xfId="1288"/>
    <cellStyle name="SAPBEXundefined 2 3" xfId="1858"/>
    <cellStyle name="SAPBEXundefined 3" xfId="605"/>
    <cellStyle name="SAPBEXundefined 3 2" xfId="1340"/>
    <cellStyle name="SAPBEXundefined 4" xfId="625"/>
    <cellStyle name="SAPBEXundefined 4 2" xfId="1360"/>
    <cellStyle name="SAPBEXundefined 5" xfId="754"/>
    <cellStyle name="SAPBEXundefined 5 2" xfId="1488"/>
    <cellStyle name="SAPBEXundefined 6" xfId="664"/>
    <cellStyle name="SAPBEXundefined 6 2" xfId="1399"/>
    <cellStyle name="SAPBEXundefined 7" xfId="883"/>
    <cellStyle name="SAPBEXundefined 7 2" xfId="1616"/>
    <cellStyle name="SAPBEXundefined 8" xfId="928"/>
    <cellStyle name="SAPBEXundefined 8 2" xfId="1661"/>
    <cellStyle name="SAPBEXundefined 9" xfId="931"/>
    <cellStyle name="SAPBEXundefined 9 2" xfId="1664"/>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3"/>
  <sheetViews>
    <sheetView topLeftCell="A15" zoomScale="70" zoomScaleNormal="70" workbookViewId="0">
      <selection activeCell="P23" sqref="P23"/>
    </sheetView>
  </sheetViews>
  <sheetFormatPr defaultRowHeight="15" x14ac:dyDescent="0.25"/>
  <cols>
    <col min="1" max="1" width="12.5703125" customWidth="1"/>
    <col min="2" max="2" width="12.5703125" style="81" customWidth="1"/>
    <col min="3" max="3" width="10" bestFit="1" customWidth="1"/>
    <col min="5" max="5" width="13.28515625" customWidth="1"/>
    <col min="6" max="6" width="17.7109375" customWidth="1"/>
    <col min="7" max="7" width="11.42578125" customWidth="1"/>
    <col min="8" max="8" width="40.140625" customWidth="1"/>
    <col min="9" max="10" width="14" style="81" customWidth="1"/>
    <col min="11" max="11" width="14.85546875" customWidth="1"/>
    <col min="12" max="12" width="12.140625" customWidth="1"/>
    <col min="13" max="13" width="13.140625" customWidth="1"/>
  </cols>
  <sheetData>
    <row r="1" spans="1:13" ht="61.5" x14ac:dyDescent="0.9">
      <c r="K1" s="23" t="s">
        <v>76</v>
      </c>
    </row>
    <row r="3" spans="1:13" ht="63.75" x14ac:dyDescent="0.25">
      <c r="A3" s="40" t="s">
        <v>0</v>
      </c>
      <c r="B3" s="40" t="s">
        <v>749</v>
      </c>
      <c r="C3" s="40" t="s">
        <v>1</v>
      </c>
      <c r="D3" s="40" t="s">
        <v>2</v>
      </c>
      <c r="E3" s="40" t="s">
        <v>3</v>
      </c>
      <c r="F3" s="40" t="s">
        <v>4</v>
      </c>
      <c r="G3" s="40" t="s">
        <v>5</v>
      </c>
      <c r="H3" s="40" t="s">
        <v>6</v>
      </c>
      <c r="I3" s="40" t="s">
        <v>750</v>
      </c>
      <c r="J3" s="40" t="s">
        <v>751</v>
      </c>
      <c r="K3" s="41" t="s">
        <v>8</v>
      </c>
      <c r="L3" s="96" t="s">
        <v>781</v>
      </c>
      <c r="M3" s="78" t="s">
        <v>752</v>
      </c>
    </row>
    <row r="4" spans="1:13" ht="75" x14ac:dyDescent="0.25">
      <c r="A4" s="32" t="s">
        <v>13</v>
      </c>
      <c r="B4" s="32" t="s">
        <v>807</v>
      </c>
      <c r="C4" s="32" t="s">
        <v>21</v>
      </c>
      <c r="D4" s="32" t="s">
        <v>23</v>
      </c>
      <c r="E4" s="32" t="s">
        <v>27</v>
      </c>
      <c r="F4" s="32" t="s">
        <v>34</v>
      </c>
      <c r="G4" s="32" t="s">
        <v>23</v>
      </c>
      <c r="H4" s="27" t="s">
        <v>45</v>
      </c>
      <c r="I4" s="27" t="s">
        <v>62</v>
      </c>
      <c r="J4" s="27" t="s">
        <v>59</v>
      </c>
      <c r="K4" s="26">
        <v>465000</v>
      </c>
      <c r="L4" s="99">
        <v>100</v>
      </c>
      <c r="M4" s="115">
        <v>47.47276288332904</v>
      </c>
    </row>
    <row r="5" spans="1:13" ht="60" x14ac:dyDescent="0.25">
      <c r="A5" s="32" t="s">
        <v>14</v>
      </c>
      <c r="B5" s="32" t="s">
        <v>807</v>
      </c>
      <c r="C5" s="32" t="s">
        <v>21</v>
      </c>
      <c r="D5" s="32" t="s">
        <v>23</v>
      </c>
      <c r="E5" s="32" t="s">
        <v>28</v>
      </c>
      <c r="F5" s="32" t="s">
        <v>35</v>
      </c>
      <c r="G5" s="32" t="s">
        <v>23</v>
      </c>
      <c r="H5" s="27" t="s">
        <v>46</v>
      </c>
      <c r="I5" s="27" t="s">
        <v>62</v>
      </c>
      <c r="J5" s="27" t="s">
        <v>59</v>
      </c>
      <c r="K5" s="26">
        <v>233000</v>
      </c>
      <c r="L5" s="99">
        <v>100</v>
      </c>
      <c r="M5" s="115">
        <v>47.258619183045177</v>
      </c>
    </row>
    <row r="6" spans="1:13" ht="30" x14ac:dyDescent="0.25">
      <c r="A6" s="32" t="s">
        <v>15</v>
      </c>
      <c r="B6" s="32" t="s">
        <v>807</v>
      </c>
      <c r="C6" s="32" t="s">
        <v>22</v>
      </c>
      <c r="D6" s="32" t="s">
        <v>24</v>
      </c>
      <c r="E6" s="32" t="s">
        <v>29</v>
      </c>
      <c r="F6" s="32" t="s">
        <v>36</v>
      </c>
      <c r="G6" s="32" t="s">
        <v>23</v>
      </c>
      <c r="H6" s="27" t="s">
        <v>47</v>
      </c>
      <c r="I6" s="27" t="s">
        <v>62</v>
      </c>
      <c r="J6" s="27" t="s">
        <v>59</v>
      </c>
      <c r="K6" s="26">
        <v>7400000</v>
      </c>
      <c r="L6" s="99">
        <v>100</v>
      </c>
      <c r="M6" s="115">
        <v>34.907378226441296</v>
      </c>
    </row>
    <row r="7" spans="1:13" ht="30" x14ac:dyDescent="0.25">
      <c r="A7" s="32" t="s">
        <v>17</v>
      </c>
      <c r="B7" s="32" t="s">
        <v>807</v>
      </c>
      <c r="C7" s="32" t="s">
        <v>22</v>
      </c>
      <c r="D7" s="32" t="s">
        <v>23</v>
      </c>
      <c r="E7" s="32" t="s">
        <v>30</v>
      </c>
      <c r="F7" s="32" t="s">
        <v>38</v>
      </c>
      <c r="G7" s="32" t="s">
        <v>42</v>
      </c>
      <c r="H7" s="27" t="s">
        <v>49</v>
      </c>
      <c r="I7" s="27" t="s">
        <v>64</v>
      </c>
      <c r="J7" s="27" t="s">
        <v>60</v>
      </c>
      <c r="K7" s="26">
        <v>19133000</v>
      </c>
      <c r="L7" s="99">
        <v>100</v>
      </c>
      <c r="M7" s="115">
        <v>30.887106282963309</v>
      </c>
    </row>
    <row r="8" spans="1:13" ht="60" x14ac:dyDescent="0.25">
      <c r="A8" s="32" t="s">
        <v>78</v>
      </c>
      <c r="B8" s="32" t="s">
        <v>807</v>
      </c>
      <c r="C8" s="32" t="s">
        <v>21</v>
      </c>
      <c r="D8" s="32" t="s">
        <v>23</v>
      </c>
      <c r="E8" s="32" t="s">
        <v>79</v>
      </c>
      <c r="F8" s="32" t="s">
        <v>80</v>
      </c>
      <c r="G8" s="32" t="s">
        <v>81</v>
      </c>
      <c r="H8" s="27" t="s">
        <v>82</v>
      </c>
      <c r="I8" s="27" t="s">
        <v>64</v>
      </c>
      <c r="J8" s="27" t="s">
        <v>60</v>
      </c>
      <c r="K8" s="26">
        <v>6254000</v>
      </c>
      <c r="L8" s="99">
        <v>100</v>
      </c>
      <c r="M8" s="114">
        <v>24.10122435886008</v>
      </c>
    </row>
    <row r="9" spans="1:13" ht="30" x14ac:dyDescent="0.25">
      <c r="A9" s="32" t="s">
        <v>88</v>
      </c>
      <c r="B9" s="32" t="s">
        <v>807</v>
      </c>
      <c r="C9" s="32" t="s">
        <v>22</v>
      </c>
      <c r="D9" s="32" t="s">
        <v>89</v>
      </c>
      <c r="E9" s="32" t="s">
        <v>29</v>
      </c>
      <c r="F9" s="32" t="s">
        <v>90</v>
      </c>
      <c r="G9" s="32" t="s">
        <v>36</v>
      </c>
      <c r="H9" s="27" t="s">
        <v>87</v>
      </c>
      <c r="I9" s="27" t="s">
        <v>62</v>
      </c>
      <c r="J9" s="27" t="s">
        <v>59</v>
      </c>
      <c r="K9" s="26">
        <v>21900000</v>
      </c>
      <c r="L9" s="99">
        <v>100</v>
      </c>
      <c r="M9" s="114">
        <v>21.594583843525275</v>
      </c>
    </row>
    <row r="10" spans="1:13" ht="30" x14ac:dyDescent="0.25">
      <c r="A10" s="32" t="s">
        <v>91</v>
      </c>
      <c r="B10" s="32" t="s">
        <v>807</v>
      </c>
      <c r="C10" s="32" t="s">
        <v>21</v>
      </c>
      <c r="D10" s="32" t="s">
        <v>23</v>
      </c>
      <c r="E10" s="32" t="s">
        <v>92</v>
      </c>
      <c r="F10" s="32" t="s">
        <v>93</v>
      </c>
      <c r="G10" s="32" t="s">
        <v>94</v>
      </c>
      <c r="H10" s="27" t="s">
        <v>95</v>
      </c>
      <c r="I10" s="27" t="s">
        <v>62</v>
      </c>
      <c r="J10" s="27" t="s">
        <v>59</v>
      </c>
      <c r="K10" s="26">
        <v>7457000</v>
      </c>
      <c r="L10" s="99">
        <v>100</v>
      </c>
      <c r="M10" s="114">
        <v>21.435506956949052</v>
      </c>
    </row>
    <row r="11" spans="1:13" ht="30" x14ac:dyDescent="0.25">
      <c r="A11" s="32" t="s">
        <v>106</v>
      </c>
      <c r="B11" s="32" t="s">
        <v>807</v>
      </c>
      <c r="C11" s="32" t="s">
        <v>21</v>
      </c>
      <c r="D11" s="32" t="s">
        <v>107</v>
      </c>
      <c r="E11" s="32" t="s">
        <v>108</v>
      </c>
      <c r="F11" s="32" t="s">
        <v>109</v>
      </c>
      <c r="G11" s="32" t="s">
        <v>23</v>
      </c>
      <c r="H11" s="27" t="s">
        <v>110</v>
      </c>
      <c r="I11" s="27" t="s">
        <v>64</v>
      </c>
      <c r="J11" s="27" t="s">
        <v>60</v>
      </c>
      <c r="K11" s="26">
        <v>1780000</v>
      </c>
      <c r="L11" s="99">
        <v>100</v>
      </c>
      <c r="M11" s="114">
        <v>20.505756123455718</v>
      </c>
    </row>
    <row r="12" spans="1:13" ht="30" x14ac:dyDescent="0.25">
      <c r="A12" s="32" t="s">
        <v>111</v>
      </c>
      <c r="B12" s="32" t="s">
        <v>807</v>
      </c>
      <c r="C12" s="32" t="s">
        <v>21</v>
      </c>
      <c r="D12" s="32" t="s">
        <v>26</v>
      </c>
      <c r="E12" s="32" t="s">
        <v>112</v>
      </c>
      <c r="F12" s="32" t="s">
        <v>113</v>
      </c>
      <c r="G12" s="32" t="s">
        <v>41</v>
      </c>
      <c r="H12" s="27" t="s">
        <v>114</v>
      </c>
      <c r="I12" s="27" t="s">
        <v>64</v>
      </c>
      <c r="J12" s="27" t="s">
        <v>60</v>
      </c>
      <c r="K12" s="26">
        <v>40254000</v>
      </c>
      <c r="L12" s="99">
        <v>100</v>
      </c>
      <c r="M12" s="114">
        <v>20.384999107837466</v>
      </c>
    </row>
    <row r="13" spans="1:13" ht="30" x14ac:dyDescent="0.25">
      <c r="A13" s="32" t="s">
        <v>116</v>
      </c>
      <c r="B13" s="32" t="s">
        <v>807</v>
      </c>
      <c r="C13" s="32" t="s">
        <v>21</v>
      </c>
      <c r="D13" s="32" t="s">
        <v>117</v>
      </c>
      <c r="E13" s="32" t="s">
        <v>112</v>
      </c>
      <c r="F13" s="32" t="s">
        <v>118</v>
      </c>
      <c r="G13" s="32" t="s">
        <v>119</v>
      </c>
      <c r="H13" s="27" t="s">
        <v>120</v>
      </c>
      <c r="I13" s="27" t="s">
        <v>141</v>
      </c>
      <c r="J13" s="27" t="s">
        <v>140</v>
      </c>
      <c r="K13" s="26">
        <v>141716000</v>
      </c>
      <c r="L13" s="99">
        <v>100</v>
      </c>
      <c r="M13" s="114">
        <v>20.152413518097816</v>
      </c>
    </row>
    <row r="14" spans="1:13" s="122" customFormat="1" ht="60" x14ac:dyDescent="0.25">
      <c r="A14" s="5" t="s">
        <v>135</v>
      </c>
      <c r="B14" s="5" t="s">
        <v>22</v>
      </c>
      <c r="C14" s="5" t="s">
        <v>142</v>
      </c>
      <c r="D14" s="5" t="s">
        <v>23</v>
      </c>
      <c r="E14" s="5" t="s">
        <v>136</v>
      </c>
      <c r="F14" s="5" t="s">
        <v>137</v>
      </c>
      <c r="G14" s="5" t="s">
        <v>138</v>
      </c>
      <c r="H14" s="6" t="s">
        <v>139</v>
      </c>
      <c r="I14" s="27" t="s">
        <v>142</v>
      </c>
      <c r="J14" s="27" t="s">
        <v>60</v>
      </c>
      <c r="K14" s="10">
        <v>10053000</v>
      </c>
      <c r="L14" s="99">
        <v>100</v>
      </c>
      <c r="M14" s="114">
        <v>19.455699146976663</v>
      </c>
    </row>
    <row r="15" spans="1:13" ht="30" x14ac:dyDescent="0.25">
      <c r="A15" s="27" t="s">
        <v>176</v>
      </c>
      <c r="B15" s="32" t="s">
        <v>807</v>
      </c>
      <c r="C15" s="27" t="s">
        <v>22</v>
      </c>
      <c r="D15" s="27" t="s">
        <v>177</v>
      </c>
      <c r="E15" s="27" t="s">
        <v>178</v>
      </c>
      <c r="F15" s="27" t="s">
        <v>179</v>
      </c>
      <c r="G15" s="27" t="s">
        <v>180</v>
      </c>
      <c r="H15" s="27" t="s">
        <v>181</v>
      </c>
      <c r="I15" s="27" t="s">
        <v>221</v>
      </c>
      <c r="J15" s="27" t="s">
        <v>140</v>
      </c>
      <c r="K15" s="8">
        <v>75924000</v>
      </c>
      <c r="L15" s="99">
        <v>100</v>
      </c>
      <c r="M15" s="115">
        <v>16.313505584130681</v>
      </c>
    </row>
    <row r="16" spans="1:13" ht="75" x14ac:dyDescent="0.25">
      <c r="A16" s="27" t="s">
        <v>182</v>
      </c>
      <c r="B16" s="32" t="s">
        <v>807</v>
      </c>
      <c r="C16" s="27" t="s">
        <v>21</v>
      </c>
      <c r="D16" s="27" t="s">
        <v>183</v>
      </c>
      <c r="E16" s="27" t="s">
        <v>184</v>
      </c>
      <c r="F16" s="27" t="s">
        <v>185</v>
      </c>
      <c r="G16" s="27" t="s">
        <v>186</v>
      </c>
      <c r="H16" s="27" t="s">
        <v>187</v>
      </c>
      <c r="I16" s="27" t="s">
        <v>64</v>
      </c>
      <c r="J16" s="27" t="s">
        <v>60</v>
      </c>
      <c r="K16" s="8">
        <v>5467000</v>
      </c>
      <c r="L16" s="99">
        <v>100</v>
      </c>
      <c r="M16" s="115">
        <v>16.083464891556886</v>
      </c>
    </row>
    <row r="17" spans="1:13" ht="30" x14ac:dyDescent="0.25">
      <c r="A17" s="27" t="s">
        <v>188</v>
      </c>
      <c r="B17" s="32" t="s">
        <v>807</v>
      </c>
      <c r="C17" s="27" t="s">
        <v>22</v>
      </c>
      <c r="D17" s="27" t="s">
        <v>189</v>
      </c>
      <c r="E17" s="27" t="s">
        <v>29</v>
      </c>
      <c r="F17" s="27" t="s">
        <v>190</v>
      </c>
      <c r="G17" s="27" t="s">
        <v>191</v>
      </c>
      <c r="H17" s="27" t="s">
        <v>87</v>
      </c>
      <c r="I17" s="27" t="s">
        <v>62</v>
      </c>
      <c r="J17" s="27" t="s">
        <v>59</v>
      </c>
      <c r="K17" s="8">
        <v>36500000</v>
      </c>
      <c r="L17" s="99">
        <v>100</v>
      </c>
      <c r="M17" s="115">
        <v>15.87938437508895</v>
      </c>
    </row>
    <row r="18" spans="1:13" s="121" customFormat="1" ht="30" x14ac:dyDescent="0.25">
      <c r="A18" s="6" t="s">
        <v>195</v>
      </c>
      <c r="B18" s="6" t="s">
        <v>22</v>
      </c>
      <c r="C18" s="6" t="s">
        <v>224</v>
      </c>
      <c r="D18" s="6" t="s">
        <v>196</v>
      </c>
      <c r="E18" s="6" t="s">
        <v>184</v>
      </c>
      <c r="F18" s="6" t="s">
        <v>197</v>
      </c>
      <c r="G18" s="6" t="s">
        <v>198</v>
      </c>
      <c r="H18" s="6" t="s">
        <v>87</v>
      </c>
      <c r="I18" s="6" t="s">
        <v>224</v>
      </c>
      <c r="J18" s="6" t="s">
        <v>59</v>
      </c>
      <c r="K18" s="8">
        <v>44650000</v>
      </c>
      <c r="L18" s="99">
        <v>100</v>
      </c>
      <c r="M18" s="115">
        <v>15.772681088781802</v>
      </c>
    </row>
    <row r="19" spans="1:13" ht="75" x14ac:dyDescent="0.25">
      <c r="A19" s="27" t="s">
        <v>199</v>
      </c>
      <c r="B19" s="32" t="s">
        <v>807</v>
      </c>
      <c r="C19" s="27" t="s">
        <v>21</v>
      </c>
      <c r="D19" s="27" t="s">
        <v>200</v>
      </c>
      <c r="E19" s="27" t="s">
        <v>201</v>
      </c>
      <c r="F19" s="27" t="s">
        <v>202</v>
      </c>
      <c r="G19" s="27" t="s">
        <v>203</v>
      </c>
      <c r="H19" s="27" t="s">
        <v>114</v>
      </c>
      <c r="I19" s="27" t="s">
        <v>63</v>
      </c>
      <c r="J19" s="27" t="s">
        <v>60</v>
      </c>
      <c r="K19" s="8">
        <v>62639000</v>
      </c>
      <c r="L19" s="99">
        <v>100</v>
      </c>
      <c r="M19" s="115">
        <v>15.694775505442525</v>
      </c>
    </row>
    <row r="20" spans="1:13" ht="60" x14ac:dyDescent="0.25">
      <c r="A20" s="27" t="s">
        <v>208</v>
      </c>
      <c r="B20" s="32" t="s">
        <v>807</v>
      </c>
      <c r="C20" s="27" t="s">
        <v>21</v>
      </c>
      <c r="D20" s="27" t="s">
        <v>209</v>
      </c>
      <c r="E20" s="27" t="s">
        <v>210</v>
      </c>
      <c r="F20" s="27" t="s">
        <v>211</v>
      </c>
      <c r="G20" s="27" t="s">
        <v>212</v>
      </c>
      <c r="H20" s="27" t="s">
        <v>213</v>
      </c>
      <c r="I20" s="27" t="s">
        <v>221</v>
      </c>
      <c r="J20" s="27" t="s">
        <v>140</v>
      </c>
      <c r="K20" s="8">
        <v>32354000</v>
      </c>
      <c r="L20" s="99">
        <v>100</v>
      </c>
      <c r="M20" s="115">
        <v>15.420290746521285</v>
      </c>
    </row>
    <row r="21" spans="1:13" ht="60" x14ac:dyDescent="0.25">
      <c r="A21" s="27" t="s">
        <v>232</v>
      </c>
      <c r="B21" s="32" t="s">
        <v>807</v>
      </c>
      <c r="C21" s="27" t="s">
        <v>22</v>
      </c>
      <c r="D21" s="27" t="s">
        <v>233</v>
      </c>
      <c r="E21" s="27" t="s">
        <v>30</v>
      </c>
      <c r="F21" s="27" t="s">
        <v>234</v>
      </c>
      <c r="G21" s="27" t="s">
        <v>235</v>
      </c>
      <c r="H21" s="27" t="s">
        <v>236</v>
      </c>
      <c r="I21" s="27" t="s">
        <v>285</v>
      </c>
      <c r="J21" s="27" t="s">
        <v>140</v>
      </c>
      <c r="K21" s="8">
        <v>15311000</v>
      </c>
      <c r="L21" s="99">
        <v>100</v>
      </c>
      <c r="M21" s="114">
        <v>14.867334103772471</v>
      </c>
    </row>
    <row r="22" spans="1:13" ht="75" x14ac:dyDescent="0.25">
      <c r="A22" s="32" t="s">
        <v>338</v>
      </c>
      <c r="B22" s="32" t="s">
        <v>807</v>
      </c>
      <c r="C22" s="32" t="s">
        <v>22</v>
      </c>
      <c r="D22" s="32" t="s">
        <v>339</v>
      </c>
      <c r="E22" s="32" t="s">
        <v>340</v>
      </c>
      <c r="F22" s="32" t="s">
        <v>341</v>
      </c>
      <c r="G22" s="32" t="s">
        <v>342</v>
      </c>
      <c r="H22" s="27" t="s">
        <v>343</v>
      </c>
      <c r="I22" s="27" t="s">
        <v>285</v>
      </c>
      <c r="J22" s="27" t="s">
        <v>140</v>
      </c>
      <c r="K22" s="26">
        <v>62800000</v>
      </c>
      <c r="L22" s="99">
        <v>100</v>
      </c>
      <c r="M22" s="114">
        <v>8.8429527861175075</v>
      </c>
    </row>
    <row r="23" spans="1:13" ht="75" x14ac:dyDescent="0.25">
      <c r="A23" s="32" t="s">
        <v>344</v>
      </c>
      <c r="B23" s="32" t="s">
        <v>807</v>
      </c>
      <c r="C23" s="32" t="s">
        <v>22</v>
      </c>
      <c r="D23" s="32" t="s">
        <v>345</v>
      </c>
      <c r="E23" s="32" t="s">
        <v>340</v>
      </c>
      <c r="F23" s="32" t="s">
        <v>346</v>
      </c>
      <c r="G23" s="32" t="s">
        <v>341</v>
      </c>
      <c r="H23" s="27" t="s">
        <v>343</v>
      </c>
      <c r="I23" s="27" t="s">
        <v>285</v>
      </c>
      <c r="J23" s="27" t="s">
        <v>140</v>
      </c>
      <c r="K23" s="26">
        <v>65500000</v>
      </c>
      <c r="L23" s="99">
        <v>100</v>
      </c>
      <c r="M23" s="114">
        <v>8.8429527838918176</v>
      </c>
    </row>
  </sheetData>
  <pageMargins left="0.7" right="0.7" top="0.75" bottom="0.75" header="0.3" footer="0.3"/>
  <pageSetup paperSize="5"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7"/>
  <sheetViews>
    <sheetView topLeftCell="A14" zoomScale="60" zoomScaleNormal="60" workbookViewId="0">
      <selection activeCell="E16" sqref="E16"/>
    </sheetView>
  </sheetViews>
  <sheetFormatPr defaultRowHeight="15" x14ac:dyDescent="0.25"/>
  <cols>
    <col min="1" max="1" width="12.5703125" customWidth="1"/>
    <col min="2" max="2" width="12.5703125" style="81" customWidth="1"/>
    <col min="3" max="3" width="10" customWidth="1"/>
    <col min="5" max="5" width="13.28515625" customWidth="1"/>
    <col min="6" max="6" width="17.7109375" customWidth="1"/>
    <col min="7" max="7" width="13.42578125" customWidth="1"/>
    <col min="8" max="8" width="40.140625" customWidth="1"/>
    <col min="9" max="9" width="14" style="81" customWidth="1"/>
    <col min="10" max="10" width="14" customWidth="1"/>
    <col min="11" max="11" width="14.85546875" customWidth="1"/>
    <col min="12" max="12" width="12.140625" style="81" customWidth="1"/>
    <col min="13" max="13" width="14.28515625" customWidth="1"/>
  </cols>
  <sheetData>
    <row r="1" spans="1:14" ht="61.5" x14ac:dyDescent="0.9">
      <c r="K1" s="23" t="s">
        <v>76</v>
      </c>
    </row>
    <row r="2" spans="1:14" ht="78.75" customHeight="1" x14ac:dyDescent="0.25">
      <c r="A2" s="40" t="s">
        <v>0</v>
      </c>
      <c r="B2" s="40" t="s">
        <v>749</v>
      </c>
      <c r="C2" s="40" t="s">
        <v>1</v>
      </c>
      <c r="D2" s="40" t="s">
        <v>2</v>
      </c>
      <c r="E2" s="40" t="s">
        <v>3</v>
      </c>
      <c r="F2" s="40" t="s">
        <v>4</v>
      </c>
      <c r="G2" s="40" t="s">
        <v>5</v>
      </c>
      <c r="H2" s="40" t="s">
        <v>6</v>
      </c>
      <c r="I2" s="40" t="s">
        <v>750</v>
      </c>
      <c r="J2" s="40" t="s">
        <v>751</v>
      </c>
      <c r="K2" s="41" t="s">
        <v>8</v>
      </c>
      <c r="L2" s="41" t="s">
        <v>781</v>
      </c>
      <c r="M2" s="78" t="s">
        <v>752</v>
      </c>
    </row>
    <row r="3" spans="1:14" ht="60" x14ac:dyDescent="0.25">
      <c r="A3" s="32" t="s">
        <v>14</v>
      </c>
      <c r="B3" s="32" t="s">
        <v>807</v>
      </c>
      <c r="C3" s="32" t="s">
        <v>21</v>
      </c>
      <c r="D3" s="93"/>
      <c r="E3" s="93"/>
      <c r="F3" s="32" t="s">
        <v>28</v>
      </c>
      <c r="G3" s="32" t="s">
        <v>35</v>
      </c>
      <c r="H3" s="32" t="s">
        <v>46</v>
      </c>
      <c r="I3" s="27" t="s">
        <v>62</v>
      </c>
      <c r="J3" s="27" t="s">
        <v>59</v>
      </c>
      <c r="K3" s="31">
        <v>233000</v>
      </c>
      <c r="L3" s="99">
        <v>100</v>
      </c>
      <c r="M3" s="113">
        <v>38.316036488056582</v>
      </c>
      <c r="N3" s="17"/>
    </row>
    <row r="4" spans="1:14" ht="75" x14ac:dyDescent="0.25">
      <c r="A4" s="32" t="s">
        <v>13</v>
      </c>
      <c r="B4" s="105" t="s">
        <v>807</v>
      </c>
      <c r="C4" s="32" t="s">
        <v>21</v>
      </c>
      <c r="D4" s="32" t="s">
        <v>77</v>
      </c>
      <c r="E4" s="32" t="s">
        <v>77</v>
      </c>
      <c r="F4" s="32" t="s">
        <v>27</v>
      </c>
      <c r="G4" s="32" t="s">
        <v>34</v>
      </c>
      <c r="H4" s="32" t="s">
        <v>45</v>
      </c>
      <c r="I4" s="104" t="s">
        <v>62</v>
      </c>
      <c r="J4" s="27" t="s">
        <v>59</v>
      </c>
      <c r="K4" s="31">
        <v>465000</v>
      </c>
      <c r="L4" s="99">
        <v>100</v>
      </c>
      <c r="M4" s="113">
        <v>38.082408445279455</v>
      </c>
      <c r="N4" s="17"/>
    </row>
    <row r="5" spans="1:14" ht="60" x14ac:dyDescent="0.25">
      <c r="A5" s="32" t="s">
        <v>78</v>
      </c>
      <c r="B5" s="105" t="s">
        <v>807</v>
      </c>
      <c r="C5" s="32" t="s">
        <v>21</v>
      </c>
      <c r="D5" s="93"/>
      <c r="E5" s="32" t="s">
        <v>79</v>
      </c>
      <c r="F5" s="32" t="s">
        <v>80</v>
      </c>
      <c r="G5" s="32" t="s">
        <v>81</v>
      </c>
      <c r="H5" s="32" t="s">
        <v>82</v>
      </c>
      <c r="I5" s="27" t="s">
        <v>64</v>
      </c>
      <c r="J5" s="27" t="s">
        <v>60</v>
      </c>
      <c r="K5" s="31">
        <v>6254000</v>
      </c>
      <c r="L5" s="99">
        <v>100</v>
      </c>
      <c r="M5" s="113">
        <v>20.03353582807749</v>
      </c>
      <c r="N5" s="17"/>
    </row>
    <row r="6" spans="1:14" ht="30" x14ac:dyDescent="0.25">
      <c r="A6" s="32" t="s">
        <v>91</v>
      </c>
      <c r="B6" s="105" t="s">
        <v>807</v>
      </c>
      <c r="C6" s="32" t="s">
        <v>21</v>
      </c>
      <c r="D6" s="93"/>
      <c r="E6" s="32" t="s">
        <v>92</v>
      </c>
      <c r="F6" s="32" t="s">
        <v>93</v>
      </c>
      <c r="G6" s="32" t="s">
        <v>94</v>
      </c>
      <c r="H6" s="32" t="s">
        <v>95</v>
      </c>
      <c r="I6" s="105" t="s">
        <v>62</v>
      </c>
      <c r="J6" s="102" t="s">
        <v>59</v>
      </c>
      <c r="K6" s="31">
        <v>7457000</v>
      </c>
      <c r="L6" s="101">
        <v>100</v>
      </c>
      <c r="M6" s="113">
        <v>18.12</v>
      </c>
      <c r="N6" s="17"/>
    </row>
    <row r="7" spans="1:14" ht="45" x14ac:dyDescent="0.25">
      <c r="A7" s="27" t="s">
        <v>391</v>
      </c>
      <c r="B7" s="105" t="s">
        <v>807</v>
      </c>
      <c r="C7" s="32" t="s">
        <v>382</v>
      </c>
      <c r="D7" s="93"/>
      <c r="E7" s="32" t="s">
        <v>392</v>
      </c>
      <c r="F7" s="32" t="s">
        <v>393</v>
      </c>
      <c r="G7" s="32" t="s">
        <v>394</v>
      </c>
      <c r="H7" s="32" t="s">
        <v>395</v>
      </c>
      <c r="I7" s="105" t="s">
        <v>141</v>
      </c>
      <c r="J7" s="102" t="s">
        <v>543</v>
      </c>
      <c r="K7" s="31">
        <v>20486000</v>
      </c>
      <c r="L7" s="101">
        <v>23</v>
      </c>
      <c r="M7" s="113">
        <v>17.739999999999998</v>
      </c>
      <c r="N7" s="17"/>
    </row>
    <row r="8" spans="1:14" ht="30" x14ac:dyDescent="0.25">
      <c r="A8" s="32" t="s">
        <v>400</v>
      </c>
      <c r="B8" s="105" t="s">
        <v>807</v>
      </c>
      <c r="C8" s="32" t="s">
        <v>382</v>
      </c>
      <c r="D8" s="32" t="s">
        <v>401</v>
      </c>
      <c r="E8" s="32" t="s">
        <v>402</v>
      </c>
      <c r="F8" s="32" t="s">
        <v>403</v>
      </c>
      <c r="G8" s="32" t="s">
        <v>193</v>
      </c>
      <c r="H8" s="32" t="s">
        <v>404</v>
      </c>
      <c r="I8" s="27" t="s">
        <v>141</v>
      </c>
      <c r="J8" s="103" t="s">
        <v>543</v>
      </c>
      <c r="K8" s="31">
        <v>14637000</v>
      </c>
      <c r="L8" s="101">
        <v>100</v>
      </c>
      <c r="M8" s="113">
        <v>17.079999999999998</v>
      </c>
      <c r="N8" s="17"/>
    </row>
    <row r="9" spans="1:14" ht="30" x14ac:dyDescent="0.25">
      <c r="A9" s="32" t="s">
        <v>106</v>
      </c>
      <c r="B9" s="105" t="s">
        <v>807</v>
      </c>
      <c r="C9" s="32" t="s">
        <v>21</v>
      </c>
      <c r="D9" s="32" t="s">
        <v>107</v>
      </c>
      <c r="E9" s="32" t="s">
        <v>108</v>
      </c>
      <c r="F9" s="32" t="s">
        <v>109</v>
      </c>
      <c r="G9" s="93"/>
      <c r="H9" s="32" t="s">
        <v>110</v>
      </c>
      <c r="I9" s="27" t="s">
        <v>64</v>
      </c>
      <c r="J9" s="103" t="s">
        <v>60</v>
      </c>
      <c r="K9" s="31">
        <v>1780000</v>
      </c>
      <c r="L9" s="101">
        <v>100</v>
      </c>
      <c r="M9" s="113">
        <v>16.57</v>
      </c>
      <c r="N9" s="17"/>
    </row>
    <row r="10" spans="1:14" ht="75" x14ac:dyDescent="0.25">
      <c r="A10" s="32" t="s">
        <v>411</v>
      </c>
      <c r="B10" s="105" t="s">
        <v>807</v>
      </c>
      <c r="C10" s="32" t="s">
        <v>382</v>
      </c>
      <c r="D10" s="93"/>
      <c r="E10" s="32" t="s">
        <v>412</v>
      </c>
      <c r="F10" s="32" t="s">
        <v>253</v>
      </c>
      <c r="G10" s="32" t="s">
        <v>413</v>
      </c>
      <c r="H10" s="32" t="s">
        <v>414</v>
      </c>
      <c r="I10" s="105" t="s">
        <v>62</v>
      </c>
      <c r="J10" s="103" t="s">
        <v>61</v>
      </c>
      <c r="K10" s="31">
        <v>18570000</v>
      </c>
      <c r="L10" s="101">
        <v>100</v>
      </c>
      <c r="M10" s="113">
        <v>15.31</v>
      </c>
      <c r="N10" s="17"/>
    </row>
    <row r="11" spans="1:14" ht="90" x14ac:dyDescent="0.25">
      <c r="A11" s="27" t="s">
        <v>415</v>
      </c>
      <c r="B11" s="105" t="s">
        <v>807</v>
      </c>
      <c r="C11" s="27" t="s">
        <v>382</v>
      </c>
      <c r="D11" s="27" t="s">
        <v>416</v>
      </c>
      <c r="E11" s="27" t="s">
        <v>417</v>
      </c>
      <c r="F11" s="27" t="s">
        <v>418</v>
      </c>
      <c r="G11" s="27" t="s">
        <v>419</v>
      </c>
      <c r="H11" s="27" t="s">
        <v>420</v>
      </c>
      <c r="I11" s="105" t="s">
        <v>285</v>
      </c>
      <c r="J11" s="103" t="s">
        <v>140</v>
      </c>
      <c r="K11" s="16">
        <v>6009000</v>
      </c>
      <c r="L11" s="101">
        <v>100</v>
      </c>
      <c r="M11" s="113">
        <v>15.06</v>
      </c>
      <c r="N11" s="17"/>
    </row>
    <row r="12" spans="1:14" ht="120" x14ac:dyDescent="0.25">
      <c r="A12" s="32" t="s">
        <v>421</v>
      </c>
      <c r="B12" s="105" t="s">
        <v>807</v>
      </c>
      <c r="C12" s="32" t="s">
        <v>422</v>
      </c>
      <c r="D12" s="93"/>
      <c r="E12" s="32" t="s">
        <v>423</v>
      </c>
      <c r="F12" s="32" t="s">
        <v>394</v>
      </c>
      <c r="G12" s="32" t="s">
        <v>424</v>
      </c>
      <c r="H12" s="32" t="s">
        <v>425</v>
      </c>
      <c r="I12" s="27" t="s">
        <v>141</v>
      </c>
      <c r="J12" s="103" t="s">
        <v>543</v>
      </c>
      <c r="K12" s="31">
        <v>5844000</v>
      </c>
      <c r="L12" s="101">
        <v>100</v>
      </c>
      <c r="M12" s="113">
        <v>15.02</v>
      </c>
      <c r="N12" s="17"/>
    </row>
    <row r="13" spans="1:14" ht="60" x14ac:dyDescent="0.25">
      <c r="A13" s="32" t="s">
        <v>145</v>
      </c>
      <c r="B13" s="105" t="s">
        <v>807</v>
      </c>
      <c r="C13" s="32" t="s">
        <v>21</v>
      </c>
      <c r="D13" s="93"/>
      <c r="E13" s="32" t="s">
        <v>146</v>
      </c>
      <c r="F13" s="32" t="s">
        <v>147</v>
      </c>
      <c r="G13" s="32" t="s">
        <v>148</v>
      </c>
      <c r="H13" s="32" t="s">
        <v>149</v>
      </c>
      <c r="I13" s="27" t="s">
        <v>142</v>
      </c>
      <c r="J13" s="103" t="s">
        <v>60</v>
      </c>
      <c r="K13" s="31">
        <v>6419000</v>
      </c>
      <c r="L13" s="101">
        <v>100</v>
      </c>
      <c r="M13" s="113">
        <v>14.73</v>
      </c>
      <c r="N13" s="17"/>
    </row>
    <row r="14" spans="1:14" ht="45" x14ac:dyDescent="0.25">
      <c r="A14" s="32" t="s">
        <v>431</v>
      </c>
      <c r="B14" s="105" t="s">
        <v>807</v>
      </c>
      <c r="C14" s="32" t="s">
        <v>382</v>
      </c>
      <c r="D14" s="93"/>
      <c r="E14" s="32" t="s">
        <v>432</v>
      </c>
      <c r="F14" s="32" t="s">
        <v>433</v>
      </c>
      <c r="G14" s="32" t="s">
        <v>434</v>
      </c>
      <c r="H14" s="32" t="s">
        <v>435</v>
      </c>
      <c r="I14" s="27" t="s">
        <v>63</v>
      </c>
      <c r="J14" s="103" t="s">
        <v>60</v>
      </c>
      <c r="K14" s="31">
        <v>12113000</v>
      </c>
      <c r="L14" s="101">
        <v>100</v>
      </c>
      <c r="M14" s="114">
        <v>14.4</v>
      </c>
      <c r="N14" s="17"/>
    </row>
    <row r="15" spans="1:14" ht="45" x14ac:dyDescent="0.25">
      <c r="A15" s="32" t="s">
        <v>436</v>
      </c>
      <c r="B15" s="105" t="s">
        <v>807</v>
      </c>
      <c r="C15" s="32" t="s">
        <v>382</v>
      </c>
      <c r="D15" s="32" t="s">
        <v>437</v>
      </c>
      <c r="E15" s="32" t="s">
        <v>438</v>
      </c>
      <c r="F15" s="32" t="s">
        <v>439</v>
      </c>
      <c r="G15" s="32" t="s">
        <v>440</v>
      </c>
      <c r="H15" s="32" t="s">
        <v>441</v>
      </c>
      <c r="I15" s="27" t="s">
        <v>62</v>
      </c>
      <c r="J15" s="103" t="s">
        <v>61</v>
      </c>
      <c r="K15" s="31">
        <v>16812000</v>
      </c>
      <c r="L15" s="101">
        <v>100</v>
      </c>
      <c r="M15" s="114">
        <v>13.38</v>
      </c>
      <c r="N15" s="17"/>
    </row>
    <row r="16" spans="1:14" ht="60" x14ac:dyDescent="0.25">
      <c r="A16" s="32" t="s">
        <v>442</v>
      </c>
      <c r="B16" s="105" t="s">
        <v>807</v>
      </c>
      <c r="C16" s="32" t="s">
        <v>382</v>
      </c>
      <c r="D16" s="93"/>
      <c r="E16" s="32" t="s">
        <v>443</v>
      </c>
      <c r="F16" s="32" t="s">
        <v>444</v>
      </c>
      <c r="G16" s="32" t="s">
        <v>445</v>
      </c>
      <c r="H16" s="32" t="s">
        <v>446</v>
      </c>
      <c r="I16" s="27" t="s">
        <v>141</v>
      </c>
      <c r="J16" s="103" t="s">
        <v>543</v>
      </c>
      <c r="K16" s="31">
        <v>29832000</v>
      </c>
      <c r="L16" s="101">
        <v>100</v>
      </c>
      <c r="M16" s="113">
        <v>13.791065072553028</v>
      </c>
      <c r="N16" s="17"/>
    </row>
    <row r="17" spans="1:14" ht="45" x14ac:dyDescent="0.25">
      <c r="A17" s="27" t="s">
        <v>447</v>
      </c>
      <c r="B17" s="105" t="s">
        <v>807</v>
      </c>
      <c r="C17" s="32" t="s">
        <v>382</v>
      </c>
      <c r="D17" s="93"/>
      <c r="E17" s="32" t="s">
        <v>448</v>
      </c>
      <c r="F17" s="32" t="s">
        <v>193</v>
      </c>
      <c r="G17" s="32" t="s">
        <v>449</v>
      </c>
      <c r="H17" s="32" t="s">
        <v>446</v>
      </c>
      <c r="I17" s="27" t="s">
        <v>141</v>
      </c>
      <c r="J17" s="103" t="s">
        <v>543</v>
      </c>
      <c r="K17" s="31">
        <v>23846000</v>
      </c>
      <c r="L17" s="101">
        <v>100</v>
      </c>
      <c r="M17" s="113">
        <v>13.435520199542754</v>
      </c>
      <c r="N17" s="17"/>
    </row>
    <row r="18" spans="1:14" ht="90" x14ac:dyDescent="0.25">
      <c r="A18" s="27" t="s">
        <v>546</v>
      </c>
      <c r="B18" s="105" t="s">
        <v>807</v>
      </c>
      <c r="C18" s="27" t="s">
        <v>382</v>
      </c>
      <c r="D18" s="27" t="s">
        <v>547</v>
      </c>
      <c r="E18" s="27" t="s">
        <v>548</v>
      </c>
      <c r="F18" s="27" t="s">
        <v>549</v>
      </c>
      <c r="G18" s="27" t="s">
        <v>40</v>
      </c>
      <c r="H18" s="27" t="s">
        <v>114</v>
      </c>
      <c r="I18" s="27" t="s">
        <v>62</v>
      </c>
      <c r="J18" s="103" t="s">
        <v>61</v>
      </c>
      <c r="K18" s="16">
        <v>24200000</v>
      </c>
      <c r="L18" s="101">
        <v>100</v>
      </c>
      <c r="M18" s="113">
        <v>13.289848639508499</v>
      </c>
      <c r="N18" s="17"/>
    </row>
    <row r="19" spans="1:14" ht="75" x14ac:dyDescent="0.25">
      <c r="A19" s="32" t="s">
        <v>182</v>
      </c>
      <c r="B19" s="105" t="s">
        <v>807</v>
      </c>
      <c r="C19" s="32" t="s">
        <v>21</v>
      </c>
      <c r="D19" s="32" t="s">
        <v>183</v>
      </c>
      <c r="E19" s="32" t="s">
        <v>184</v>
      </c>
      <c r="F19" s="32" t="s">
        <v>185</v>
      </c>
      <c r="G19" s="32" t="s">
        <v>186</v>
      </c>
      <c r="H19" s="32" t="s">
        <v>187</v>
      </c>
      <c r="I19" s="27" t="s">
        <v>64</v>
      </c>
      <c r="J19" s="103" t="s">
        <v>60</v>
      </c>
      <c r="K19" s="31">
        <v>5467000</v>
      </c>
      <c r="L19" s="101">
        <v>100</v>
      </c>
      <c r="M19" s="114">
        <v>12.41</v>
      </c>
      <c r="N19" s="17"/>
    </row>
    <row r="20" spans="1:14" ht="60" x14ac:dyDescent="0.25">
      <c r="A20" s="32" t="s">
        <v>466</v>
      </c>
      <c r="B20" s="105" t="s">
        <v>807</v>
      </c>
      <c r="C20" s="32" t="s">
        <v>382</v>
      </c>
      <c r="D20" s="93"/>
      <c r="E20" s="32" t="s">
        <v>467</v>
      </c>
      <c r="F20" s="32" t="s">
        <v>468</v>
      </c>
      <c r="G20" s="32" t="s">
        <v>469</v>
      </c>
      <c r="H20" s="32" t="s">
        <v>470</v>
      </c>
      <c r="I20" s="27" t="s">
        <v>62</v>
      </c>
      <c r="J20" s="103" t="s">
        <v>59</v>
      </c>
      <c r="K20" s="31">
        <v>3112000</v>
      </c>
      <c r="L20" s="101">
        <v>100</v>
      </c>
      <c r="M20" s="114">
        <v>11.04</v>
      </c>
      <c r="N20" s="17"/>
    </row>
    <row r="21" spans="1:14" ht="60" x14ac:dyDescent="0.25">
      <c r="A21" s="106" t="s">
        <v>560</v>
      </c>
      <c r="B21" s="107" t="s">
        <v>808</v>
      </c>
      <c r="C21" s="32" t="s">
        <v>382</v>
      </c>
      <c r="D21" s="93"/>
      <c r="E21" s="49" t="s">
        <v>561</v>
      </c>
      <c r="F21" s="49" t="s">
        <v>562</v>
      </c>
      <c r="G21" s="49" t="s">
        <v>563</v>
      </c>
      <c r="H21" s="49" t="s">
        <v>564</v>
      </c>
      <c r="I21" s="108" t="s">
        <v>142</v>
      </c>
      <c r="J21" s="110" t="s">
        <v>60</v>
      </c>
      <c r="K21" s="31">
        <v>187872</v>
      </c>
      <c r="L21" s="101">
        <v>100</v>
      </c>
      <c r="M21" s="114">
        <v>22.07</v>
      </c>
      <c r="N21" s="17"/>
    </row>
    <row r="22" spans="1:14" ht="45" x14ac:dyDescent="0.25">
      <c r="A22" s="106" t="s">
        <v>763</v>
      </c>
      <c r="B22" s="107" t="s">
        <v>808</v>
      </c>
      <c r="C22" s="32" t="s">
        <v>382</v>
      </c>
      <c r="D22" s="93"/>
      <c r="E22" s="49" t="s">
        <v>764</v>
      </c>
      <c r="F22" s="49" t="s">
        <v>398</v>
      </c>
      <c r="G22" s="49" t="s">
        <v>765</v>
      </c>
      <c r="H22" s="49" t="s">
        <v>766</v>
      </c>
      <c r="I22" s="109" t="s">
        <v>142</v>
      </c>
      <c r="J22" s="111" t="s">
        <v>218</v>
      </c>
      <c r="K22" s="31">
        <v>704900</v>
      </c>
      <c r="L22" s="101">
        <v>77</v>
      </c>
      <c r="M22" s="114">
        <v>13.22</v>
      </c>
      <c r="N22" s="17"/>
    </row>
    <row r="23" spans="1:14" ht="60" x14ac:dyDescent="0.25">
      <c r="A23" s="106" t="s">
        <v>772</v>
      </c>
      <c r="B23" s="107" t="s">
        <v>808</v>
      </c>
      <c r="C23" s="32" t="s">
        <v>382</v>
      </c>
      <c r="D23" s="93"/>
      <c r="E23" s="49" t="s">
        <v>773</v>
      </c>
      <c r="F23" s="49" t="s">
        <v>774</v>
      </c>
      <c r="G23" s="49" t="s">
        <v>504</v>
      </c>
      <c r="H23" s="49" t="s">
        <v>775</v>
      </c>
      <c r="I23" s="49" t="s">
        <v>142</v>
      </c>
      <c r="J23" s="111" t="s">
        <v>218</v>
      </c>
      <c r="K23" s="31">
        <v>434070</v>
      </c>
      <c r="L23" s="101">
        <v>100</v>
      </c>
      <c r="M23" s="114">
        <v>14.68</v>
      </c>
      <c r="N23" s="17"/>
    </row>
    <row r="24" spans="1:14" x14ac:dyDescent="0.25">
      <c r="K24" s="112"/>
    </row>
    <row r="25" spans="1:14" x14ac:dyDescent="0.25">
      <c r="K25" s="112"/>
      <c r="M25" s="120" t="s">
        <v>77</v>
      </c>
    </row>
    <row r="26" spans="1:14" x14ac:dyDescent="0.25">
      <c r="K26" s="112"/>
    </row>
    <row r="27" spans="1:14" x14ac:dyDescent="0.25">
      <c r="K27" s="1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B76"/>
  <sheetViews>
    <sheetView topLeftCell="G64" zoomScale="60" zoomScaleNormal="60" workbookViewId="0">
      <selection activeCell="AB70" sqref="AB70"/>
    </sheetView>
  </sheetViews>
  <sheetFormatPr defaultRowHeight="15" x14ac:dyDescent="0.25"/>
  <cols>
    <col min="1" max="1" width="11.140625" customWidth="1"/>
    <col min="2" max="2" width="11.5703125" customWidth="1"/>
    <col min="3" max="3" width="9.140625" customWidth="1"/>
    <col min="4" max="6" width="13.7109375" customWidth="1"/>
    <col min="7" max="7" width="46.42578125" customWidth="1"/>
    <col min="8" max="8" width="15" customWidth="1"/>
    <col min="9" max="9" width="18.42578125" customWidth="1"/>
    <col min="10" max="10" width="13.5703125" customWidth="1"/>
    <col min="11" max="12" width="13.42578125" customWidth="1"/>
    <col min="13" max="13" width="10" customWidth="1"/>
    <col min="14" max="14" width="13" customWidth="1"/>
    <col min="15" max="15" width="12.7109375" customWidth="1"/>
    <col min="16" max="16" width="16.5703125" customWidth="1"/>
    <col min="17" max="17" width="11.28515625" customWidth="1"/>
    <col min="20" max="20" width="14.140625" customWidth="1"/>
    <col min="21" max="21" width="16.5703125" customWidth="1"/>
    <col min="22" max="22" width="12" customWidth="1"/>
    <col min="23" max="23" width="12" style="36" hidden="1" customWidth="1"/>
    <col min="24" max="24" width="16.85546875" style="36" hidden="1" customWidth="1"/>
    <col min="25" max="25" width="39" customWidth="1"/>
    <col min="26" max="26" width="13.42578125" customWidth="1"/>
  </cols>
  <sheetData>
    <row r="1" spans="1:27" s="36" customFormat="1" ht="51" customHeight="1" x14ac:dyDescent="0.9">
      <c r="Y1" s="23" t="s">
        <v>76</v>
      </c>
    </row>
    <row r="2" spans="1:27" ht="32.25" customHeight="1" x14ac:dyDescent="0.25">
      <c r="O2" s="116" t="s">
        <v>74</v>
      </c>
      <c r="P2" s="117"/>
      <c r="Q2" s="117"/>
      <c r="R2" s="117"/>
      <c r="S2" s="117"/>
      <c r="T2" s="117"/>
      <c r="U2" s="117"/>
      <c r="V2" s="118"/>
    </row>
    <row r="3" spans="1:27" ht="93.75" customHeight="1" x14ac:dyDescent="0.25">
      <c r="A3" s="28" t="s">
        <v>0</v>
      </c>
      <c r="B3" s="28" t="s">
        <v>1</v>
      </c>
      <c r="C3" s="28" t="s">
        <v>2</v>
      </c>
      <c r="D3" s="28" t="s">
        <v>3</v>
      </c>
      <c r="E3" s="28" t="s">
        <v>4</v>
      </c>
      <c r="F3" s="28" t="s">
        <v>5</v>
      </c>
      <c r="G3" s="28" t="s">
        <v>6</v>
      </c>
      <c r="H3" s="28" t="s">
        <v>7</v>
      </c>
      <c r="I3" s="29" t="s">
        <v>8</v>
      </c>
      <c r="J3" s="30" t="s">
        <v>752</v>
      </c>
      <c r="K3" s="28" t="s">
        <v>9</v>
      </c>
      <c r="L3" s="28" t="s">
        <v>10</v>
      </c>
      <c r="M3" s="30" t="s">
        <v>11</v>
      </c>
      <c r="N3" s="28" t="s">
        <v>12</v>
      </c>
      <c r="O3" s="24" t="s">
        <v>67</v>
      </c>
      <c r="P3" s="24" t="s">
        <v>68</v>
      </c>
      <c r="Q3" s="24" t="s">
        <v>69</v>
      </c>
      <c r="R3" s="24" t="s">
        <v>70</v>
      </c>
      <c r="S3" s="24" t="s">
        <v>71</v>
      </c>
      <c r="T3" s="24" t="s">
        <v>72</v>
      </c>
      <c r="U3" s="24" t="s">
        <v>73</v>
      </c>
      <c r="V3" s="30" t="s">
        <v>75</v>
      </c>
      <c r="W3" s="30" t="s">
        <v>144</v>
      </c>
      <c r="X3" s="30" t="s">
        <v>286</v>
      </c>
      <c r="Y3" s="78" t="s">
        <v>780</v>
      </c>
      <c r="Z3" s="96" t="s">
        <v>781</v>
      </c>
    </row>
    <row r="4" spans="1:27" ht="90" customHeight="1" x14ac:dyDescent="0.25">
      <c r="A4" s="32" t="s">
        <v>13</v>
      </c>
      <c r="B4" s="32" t="s">
        <v>21</v>
      </c>
      <c r="C4" s="32" t="s">
        <v>23</v>
      </c>
      <c r="D4" s="32" t="s">
        <v>27</v>
      </c>
      <c r="E4" s="32" t="s">
        <v>34</v>
      </c>
      <c r="F4" s="32" t="s">
        <v>23</v>
      </c>
      <c r="G4" s="27" t="s">
        <v>45</v>
      </c>
      <c r="H4" s="32" t="s">
        <v>53</v>
      </c>
      <c r="I4" s="26">
        <v>465000</v>
      </c>
      <c r="J4" s="25">
        <v>47.47276288332904</v>
      </c>
      <c r="K4" s="32" t="s">
        <v>59</v>
      </c>
      <c r="L4" s="32" t="s">
        <v>62</v>
      </c>
      <c r="M4" s="34">
        <v>0.5</v>
      </c>
      <c r="N4" s="35" t="s">
        <v>65</v>
      </c>
      <c r="O4" s="11">
        <v>0</v>
      </c>
      <c r="P4" s="11">
        <v>0</v>
      </c>
      <c r="Q4" s="11">
        <v>0</v>
      </c>
      <c r="R4" s="11">
        <v>10</v>
      </c>
      <c r="S4" s="11">
        <v>10</v>
      </c>
      <c r="T4" s="11">
        <v>10</v>
      </c>
      <c r="U4" s="11">
        <v>0</v>
      </c>
      <c r="V4" s="100">
        <f t="shared" ref="V4:V35" si="0">SUM(O4:U4)</f>
        <v>30</v>
      </c>
      <c r="W4" s="4">
        <f>((O4+P4+Q4+R4+S4+T4+U4)*0.15)</f>
        <v>4.5</v>
      </c>
      <c r="X4" s="4">
        <f>(J4+W4)</f>
        <v>51.97276288332904</v>
      </c>
      <c r="Y4" s="98"/>
      <c r="Z4" s="99">
        <v>100</v>
      </c>
      <c r="AA4" s="17"/>
    </row>
    <row r="5" spans="1:27" ht="90" customHeight="1" x14ac:dyDescent="0.25">
      <c r="A5" s="32" t="s">
        <v>14</v>
      </c>
      <c r="B5" s="32" t="s">
        <v>21</v>
      </c>
      <c r="C5" s="32" t="s">
        <v>23</v>
      </c>
      <c r="D5" s="32" t="s">
        <v>28</v>
      </c>
      <c r="E5" s="32" t="s">
        <v>35</v>
      </c>
      <c r="F5" s="32" t="s">
        <v>23</v>
      </c>
      <c r="G5" s="27" t="s">
        <v>46</v>
      </c>
      <c r="H5" s="32" t="s">
        <v>53</v>
      </c>
      <c r="I5" s="26">
        <v>233000</v>
      </c>
      <c r="J5" s="25">
        <v>47.258619183045177</v>
      </c>
      <c r="K5" s="32" t="s">
        <v>59</v>
      </c>
      <c r="L5" s="32" t="s">
        <v>62</v>
      </c>
      <c r="M5" s="34">
        <v>0.5</v>
      </c>
      <c r="N5" s="35" t="s">
        <v>66</v>
      </c>
      <c r="O5" s="11">
        <v>0</v>
      </c>
      <c r="P5" s="11">
        <v>0</v>
      </c>
      <c r="Q5" s="11">
        <v>0</v>
      </c>
      <c r="R5" s="11">
        <v>10</v>
      </c>
      <c r="S5" s="11">
        <v>10</v>
      </c>
      <c r="T5" s="11">
        <v>10</v>
      </c>
      <c r="U5" s="11">
        <v>0</v>
      </c>
      <c r="V5" s="100">
        <f t="shared" si="0"/>
        <v>30</v>
      </c>
      <c r="W5" s="4">
        <f>((O5+P5+Q5+R5+S5+T5+U5)*0.15)</f>
        <v>4.5</v>
      </c>
      <c r="X5" s="4">
        <f t="shared" ref="X5:X68" si="1">(J5+W5)</f>
        <v>51.758619183045177</v>
      </c>
      <c r="Y5" s="98"/>
      <c r="Z5" s="99">
        <v>100</v>
      </c>
      <c r="AA5" s="17"/>
    </row>
    <row r="6" spans="1:27" ht="45" customHeight="1" x14ac:dyDescent="0.25">
      <c r="A6" s="32" t="s">
        <v>15</v>
      </c>
      <c r="B6" s="32" t="s">
        <v>22</v>
      </c>
      <c r="C6" s="32" t="s">
        <v>24</v>
      </c>
      <c r="D6" s="32" t="s">
        <v>29</v>
      </c>
      <c r="E6" s="32" t="s">
        <v>36</v>
      </c>
      <c r="F6" s="32" t="s">
        <v>23</v>
      </c>
      <c r="G6" s="27" t="s">
        <v>47</v>
      </c>
      <c r="H6" s="32" t="s">
        <v>54</v>
      </c>
      <c r="I6" s="26">
        <v>7400000</v>
      </c>
      <c r="J6" s="25">
        <v>34.907378226441296</v>
      </c>
      <c r="K6" s="32" t="s">
        <v>59</v>
      </c>
      <c r="L6" s="32" t="s">
        <v>62</v>
      </c>
      <c r="M6" s="34">
        <v>0.11610235000000001</v>
      </c>
      <c r="N6" s="82" t="s">
        <v>65</v>
      </c>
      <c r="O6" s="11">
        <v>0</v>
      </c>
      <c r="P6" s="11">
        <v>20</v>
      </c>
      <c r="Q6" s="11">
        <v>0</v>
      </c>
      <c r="R6" s="11">
        <v>10</v>
      </c>
      <c r="S6" s="11">
        <v>10</v>
      </c>
      <c r="T6" s="11">
        <v>10</v>
      </c>
      <c r="U6" s="11">
        <v>0</v>
      </c>
      <c r="V6" s="100">
        <f t="shared" si="0"/>
        <v>50</v>
      </c>
      <c r="W6" s="4">
        <f t="shared" ref="W6:W68" si="2">((O6+P6+Q6+R6+S6+T6+U6)*0.15)</f>
        <v>7.5</v>
      </c>
      <c r="X6" s="4">
        <f t="shared" si="1"/>
        <v>42.407378226441296</v>
      </c>
      <c r="Y6" s="82" t="s">
        <v>785</v>
      </c>
      <c r="Z6" s="99">
        <v>100</v>
      </c>
      <c r="AA6" s="17"/>
    </row>
    <row r="7" spans="1:27" ht="90" x14ac:dyDescent="0.25">
      <c r="A7" s="32" t="s">
        <v>16</v>
      </c>
      <c r="B7" s="32" t="s">
        <v>22</v>
      </c>
      <c r="C7" s="32" t="s">
        <v>25</v>
      </c>
      <c r="D7" s="32" t="s">
        <v>30</v>
      </c>
      <c r="E7" s="32" t="s">
        <v>37</v>
      </c>
      <c r="F7" s="32" t="s">
        <v>23</v>
      </c>
      <c r="G7" s="27" t="s">
        <v>48</v>
      </c>
      <c r="H7" s="32" t="s">
        <v>55</v>
      </c>
      <c r="I7" s="26">
        <v>30048000</v>
      </c>
      <c r="J7" s="25">
        <v>32.342018754436566</v>
      </c>
      <c r="K7" s="32" t="s">
        <v>60</v>
      </c>
      <c r="L7" s="32" t="s">
        <v>63</v>
      </c>
      <c r="M7" s="34">
        <v>2</v>
      </c>
      <c r="N7" s="82" t="s">
        <v>65</v>
      </c>
      <c r="O7" s="11">
        <v>0</v>
      </c>
      <c r="P7" s="11">
        <v>20</v>
      </c>
      <c r="Q7" s="11">
        <v>0</v>
      </c>
      <c r="R7" s="11">
        <v>10</v>
      </c>
      <c r="S7" s="11">
        <v>10</v>
      </c>
      <c r="T7" s="11">
        <v>0</v>
      </c>
      <c r="U7" s="11">
        <v>0</v>
      </c>
      <c r="V7" s="100">
        <f t="shared" si="0"/>
        <v>40</v>
      </c>
      <c r="W7" s="4">
        <f t="shared" si="2"/>
        <v>6</v>
      </c>
      <c r="X7" s="4">
        <f t="shared" si="1"/>
        <v>38.342018754436566</v>
      </c>
      <c r="Y7" s="98"/>
      <c r="Z7" s="99"/>
      <c r="AA7" s="17"/>
    </row>
    <row r="8" spans="1:27" ht="30" x14ac:dyDescent="0.25">
      <c r="A8" s="32" t="s">
        <v>17</v>
      </c>
      <c r="B8" s="32" t="s">
        <v>22</v>
      </c>
      <c r="C8" s="32" t="s">
        <v>23</v>
      </c>
      <c r="D8" s="32" t="s">
        <v>30</v>
      </c>
      <c r="E8" s="32" t="s">
        <v>38</v>
      </c>
      <c r="F8" s="32" t="s">
        <v>42</v>
      </c>
      <c r="G8" s="27" t="s">
        <v>49</v>
      </c>
      <c r="H8" s="32" t="s">
        <v>56</v>
      </c>
      <c r="I8" s="26">
        <v>19133000</v>
      </c>
      <c r="J8" s="25">
        <v>30.887106282963309</v>
      </c>
      <c r="K8" s="32" t="s">
        <v>60</v>
      </c>
      <c r="L8" s="32" t="s">
        <v>64</v>
      </c>
      <c r="M8" s="34">
        <v>2.77138719</v>
      </c>
      <c r="N8" s="82" t="s">
        <v>66</v>
      </c>
      <c r="O8" s="11">
        <v>0</v>
      </c>
      <c r="P8" s="11">
        <v>0</v>
      </c>
      <c r="Q8" s="11">
        <v>0</v>
      </c>
      <c r="R8" s="11">
        <v>10</v>
      </c>
      <c r="S8" s="11">
        <v>10</v>
      </c>
      <c r="T8" s="11">
        <v>0</v>
      </c>
      <c r="U8" s="11">
        <v>0</v>
      </c>
      <c r="V8" s="100">
        <f t="shared" si="0"/>
        <v>20</v>
      </c>
      <c r="W8" s="4">
        <f t="shared" si="2"/>
        <v>3</v>
      </c>
      <c r="X8" s="4">
        <f t="shared" si="1"/>
        <v>33.887106282963309</v>
      </c>
      <c r="Y8" s="98"/>
      <c r="Z8" s="99">
        <v>100</v>
      </c>
      <c r="AA8" s="17"/>
    </row>
    <row r="9" spans="1:27" ht="45" x14ac:dyDescent="0.25">
      <c r="A9" s="32" t="s">
        <v>18</v>
      </c>
      <c r="B9" s="32" t="s">
        <v>21</v>
      </c>
      <c r="C9" s="32" t="s">
        <v>23</v>
      </c>
      <c r="D9" s="32" t="s">
        <v>31</v>
      </c>
      <c r="E9" s="32" t="s">
        <v>39</v>
      </c>
      <c r="F9" s="32" t="s">
        <v>43</v>
      </c>
      <c r="G9" s="27" t="s">
        <v>50</v>
      </c>
      <c r="H9" s="32" t="s">
        <v>54</v>
      </c>
      <c r="I9" s="26">
        <v>132776000</v>
      </c>
      <c r="J9" s="25">
        <v>30.826453174072231</v>
      </c>
      <c r="K9" s="32" t="s">
        <v>60</v>
      </c>
      <c r="L9" s="32" t="s">
        <v>64</v>
      </c>
      <c r="M9" s="34">
        <v>12.24198983</v>
      </c>
      <c r="N9" s="35" t="s">
        <v>65</v>
      </c>
      <c r="O9" s="11">
        <v>0</v>
      </c>
      <c r="P9" s="11">
        <v>0</v>
      </c>
      <c r="Q9" s="11">
        <v>0</v>
      </c>
      <c r="R9" s="11">
        <v>10</v>
      </c>
      <c r="S9" s="11">
        <v>4</v>
      </c>
      <c r="T9" s="11">
        <v>0</v>
      </c>
      <c r="U9" s="11">
        <v>0</v>
      </c>
      <c r="V9" s="100">
        <f t="shared" si="0"/>
        <v>14</v>
      </c>
      <c r="W9" s="4">
        <f t="shared" si="2"/>
        <v>2.1</v>
      </c>
      <c r="X9" s="4">
        <f t="shared" si="1"/>
        <v>32.926453174072229</v>
      </c>
      <c r="Y9" s="82" t="s">
        <v>790</v>
      </c>
      <c r="Z9" s="99"/>
      <c r="AA9" s="17"/>
    </row>
    <row r="10" spans="1:27" ht="45" x14ac:dyDescent="0.25">
      <c r="A10" s="32" t="s">
        <v>19</v>
      </c>
      <c r="B10" s="32" t="s">
        <v>21</v>
      </c>
      <c r="C10" s="32" t="s">
        <v>23</v>
      </c>
      <c r="D10" s="32" t="s">
        <v>32</v>
      </c>
      <c r="E10" s="32" t="s">
        <v>40</v>
      </c>
      <c r="F10" s="32" t="s">
        <v>23</v>
      </c>
      <c r="G10" s="27" t="s">
        <v>51</v>
      </c>
      <c r="H10" s="32" t="s">
        <v>57</v>
      </c>
      <c r="I10" s="26">
        <v>2175000</v>
      </c>
      <c r="J10" s="25">
        <v>28.239220104813807</v>
      </c>
      <c r="K10" s="32" t="s">
        <v>61</v>
      </c>
      <c r="L10" s="32" t="s">
        <v>62</v>
      </c>
      <c r="M10" s="34">
        <v>2</v>
      </c>
      <c r="N10" s="82" t="s">
        <v>65</v>
      </c>
      <c r="O10" s="11">
        <v>0</v>
      </c>
      <c r="P10" s="11">
        <v>0</v>
      </c>
      <c r="Q10" s="11">
        <v>0</v>
      </c>
      <c r="R10" s="11">
        <v>10</v>
      </c>
      <c r="S10" s="11">
        <v>10</v>
      </c>
      <c r="T10" s="11">
        <v>10</v>
      </c>
      <c r="U10" s="11">
        <v>0</v>
      </c>
      <c r="V10" s="100">
        <f t="shared" si="0"/>
        <v>30</v>
      </c>
      <c r="W10" s="4">
        <f t="shared" si="2"/>
        <v>4.5</v>
      </c>
      <c r="X10" s="4">
        <f t="shared" si="1"/>
        <v>32.739220104813811</v>
      </c>
      <c r="Y10" s="98"/>
      <c r="Z10" s="99"/>
      <c r="AA10" s="17"/>
    </row>
    <row r="11" spans="1:27" ht="90" x14ac:dyDescent="0.25">
      <c r="A11" s="32" t="s">
        <v>20</v>
      </c>
      <c r="B11" s="32" t="s">
        <v>21</v>
      </c>
      <c r="C11" s="32" t="s">
        <v>26</v>
      </c>
      <c r="D11" s="32" t="s">
        <v>33</v>
      </c>
      <c r="E11" s="32" t="s">
        <v>41</v>
      </c>
      <c r="F11" s="32" t="s">
        <v>44</v>
      </c>
      <c r="G11" s="27" t="s">
        <v>52</v>
      </c>
      <c r="H11" s="32" t="s">
        <v>58</v>
      </c>
      <c r="I11" s="26">
        <v>131968000</v>
      </c>
      <c r="J11" s="25">
        <v>27.517321637520553</v>
      </c>
      <c r="K11" s="32" t="s">
        <v>60</v>
      </c>
      <c r="L11" s="32" t="s">
        <v>64</v>
      </c>
      <c r="M11" s="34">
        <v>12.632748230000001</v>
      </c>
      <c r="N11" s="82" t="s">
        <v>65</v>
      </c>
      <c r="O11" s="11">
        <v>0</v>
      </c>
      <c r="P11" s="11">
        <v>0</v>
      </c>
      <c r="Q11" s="11">
        <v>0</v>
      </c>
      <c r="R11" s="11">
        <v>10</v>
      </c>
      <c r="S11" s="11">
        <v>6</v>
      </c>
      <c r="T11" s="11">
        <v>0</v>
      </c>
      <c r="U11" s="11">
        <v>0</v>
      </c>
      <c r="V11" s="100">
        <f t="shared" si="0"/>
        <v>16</v>
      </c>
      <c r="W11" s="4">
        <f t="shared" si="2"/>
        <v>2.4</v>
      </c>
      <c r="X11" s="4">
        <f t="shared" si="1"/>
        <v>29.917321637520551</v>
      </c>
      <c r="Y11" s="98"/>
      <c r="Z11" s="99"/>
      <c r="AA11" s="17"/>
    </row>
    <row r="12" spans="1:27" ht="60" x14ac:dyDescent="0.25">
      <c r="A12" s="32" t="s">
        <v>78</v>
      </c>
      <c r="B12" s="32" t="s">
        <v>21</v>
      </c>
      <c r="C12" s="32" t="s">
        <v>23</v>
      </c>
      <c r="D12" s="32" t="s">
        <v>79</v>
      </c>
      <c r="E12" s="32" t="s">
        <v>80</v>
      </c>
      <c r="F12" s="32" t="s">
        <v>81</v>
      </c>
      <c r="G12" s="27" t="s">
        <v>82</v>
      </c>
      <c r="H12" s="32" t="s">
        <v>56</v>
      </c>
      <c r="I12" s="26">
        <v>6254000</v>
      </c>
      <c r="J12" s="88">
        <v>24.10122435886008</v>
      </c>
      <c r="K12" s="32" t="s">
        <v>60</v>
      </c>
      <c r="L12" s="32" t="s">
        <v>64</v>
      </c>
      <c r="M12" s="34">
        <v>1.27661906</v>
      </c>
      <c r="N12" s="35" t="s">
        <v>66</v>
      </c>
      <c r="O12" s="11">
        <v>0</v>
      </c>
      <c r="P12" s="11">
        <v>0</v>
      </c>
      <c r="Q12" s="11">
        <v>0</v>
      </c>
      <c r="R12" s="11">
        <v>10</v>
      </c>
      <c r="S12" s="11">
        <v>10</v>
      </c>
      <c r="T12" s="11">
        <v>10</v>
      </c>
      <c r="U12" s="11">
        <v>0</v>
      </c>
      <c r="V12" s="100">
        <f t="shared" si="0"/>
        <v>30</v>
      </c>
      <c r="W12" s="4">
        <f t="shared" si="2"/>
        <v>4.5</v>
      </c>
      <c r="X12" s="4">
        <f t="shared" si="1"/>
        <v>28.60122435886008</v>
      </c>
      <c r="Y12" s="98"/>
      <c r="Z12" s="99">
        <v>100</v>
      </c>
      <c r="AA12" s="17"/>
    </row>
    <row r="13" spans="1:27" ht="45" x14ac:dyDescent="0.25">
      <c r="A13" s="5" t="s">
        <v>83</v>
      </c>
      <c r="B13" s="5" t="s">
        <v>21</v>
      </c>
      <c r="C13" s="5" t="s">
        <v>84</v>
      </c>
      <c r="D13" s="5" t="s">
        <v>85</v>
      </c>
      <c r="E13" s="5" t="s">
        <v>44</v>
      </c>
      <c r="F13" s="5" t="s">
        <v>86</v>
      </c>
      <c r="G13" s="6" t="s">
        <v>87</v>
      </c>
      <c r="H13" s="5" t="s">
        <v>54</v>
      </c>
      <c r="I13" s="10">
        <v>27948000</v>
      </c>
      <c r="J13" s="88">
        <v>21.829814007245538</v>
      </c>
      <c r="K13" s="32" t="s">
        <v>60</v>
      </c>
      <c r="L13" s="32" t="s">
        <v>64</v>
      </c>
      <c r="M13" s="34">
        <v>3.9404471000000001</v>
      </c>
      <c r="N13" s="35" t="s">
        <v>66</v>
      </c>
      <c r="O13" s="11">
        <v>0</v>
      </c>
      <c r="P13" s="11">
        <v>0</v>
      </c>
      <c r="Q13" s="11">
        <v>0</v>
      </c>
      <c r="R13" s="11">
        <v>15</v>
      </c>
      <c r="S13" s="11">
        <v>4</v>
      </c>
      <c r="T13" s="11">
        <v>0</v>
      </c>
      <c r="U13" s="11">
        <v>0</v>
      </c>
      <c r="V13" s="100">
        <f t="shared" si="0"/>
        <v>19</v>
      </c>
      <c r="W13" s="4">
        <f t="shared" si="2"/>
        <v>2.85</v>
      </c>
      <c r="X13" s="4">
        <f t="shared" si="1"/>
        <v>24.67981400724554</v>
      </c>
      <c r="Y13" s="82" t="s">
        <v>791</v>
      </c>
      <c r="Z13" s="99"/>
      <c r="AA13" s="17"/>
    </row>
    <row r="14" spans="1:27" ht="45" x14ac:dyDescent="0.25">
      <c r="A14" s="32" t="s">
        <v>88</v>
      </c>
      <c r="B14" s="32" t="s">
        <v>22</v>
      </c>
      <c r="C14" s="32" t="s">
        <v>89</v>
      </c>
      <c r="D14" s="32" t="s">
        <v>29</v>
      </c>
      <c r="E14" s="32" t="s">
        <v>90</v>
      </c>
      <c r="F14" s="32" t="s">
        <v>36</v>
      </c>
      <c r="G14" s="27" t="s">
        <v>87</v>
      </c>
      <c r="H14" s="32" t="s">
        <v>54</v>
      </c>
      <c r="I14" s="26">
        <v>21900000</v>
      </c>
      <c r="J14" s="88">
        <v>21.594583843525275</v>
      </c>
      <c r="K14" s="32" t="s">
        <v>59</v>
      </c>
      <c r="L14" s="32" t="s">
        <v>62</v>
      </c>
      <c r="M14" s="34">
        <v>2.2051800899999998</v>
      </c>
      <c r="N14" s="35" t="s">
        <v>65</v>
      </c>
      <c r="O14" s="11">
        <v>0</v>
      </c>
      <c r="P14" s="11">
        <v>20</v>
      </c>
      <c r="Q14" s="11">
        <v>0</v>
      </c>
      <c r="R14" s="11">
        <v>10</v>
      </c>
      <c r="S14" s="11">
        <v>6</v>
      </c>
      <c r="T14" s="11">
        <v>0</v>
      </c>
      <c r="U14" s="11">
        <v>0</v>
      </c>
      <c r="V14" s="100">
        <f t="shared" si="0"/>
        <v>36</v>
      </c>
      <c r="W14" s="4">
        <f t="shared" si="2"/>
        <v>5.3999999999999995</v>
      </c>
      <c r="X14" s="4">
        <f t="shared" si="1"/>
        <v>26.994583843525273</v>
      </c>
      <c r="Y14" s="98"/>
      <c r="Z14" s="99">
        <v>100</v>
      </c>
      <c r="AA14" s="17"/>
    </row>
    <row r="15" spans="1:27" ht="45" x14ac:dyDescent="0.25">
      <c r="A15" s="32" t="s">
        <v>91</v>
      </c>
      <c r="B15" s="32" t="s">
        <v>21</v>
      </c>
      <c r="C15" s="32" t="s">
        <v>23</v>
      </c>
      <c r="D15" s="32" t="s">
        <v>92</v>
      </c>
      <c r="E15" s="32" t="s">
        <v>93</v>
      </c>
      <c r="F15" s="32" t="s">
        <v>94</v>
      </c>
      <c r="G15" s="27" t="s">
        <v>95</v>
      </c>
      <c r="H15" s="32" t="s">
        <v>54</v>
      </c>
      <c r="I15" s="26">
        <v>7457000</v>
      </c>
      <c r="J15" s="88">
        <v>21.435506956949052</v>
      </c>
      <c r="K15" s="32" t="s">
        <v>59</v>
      </c>
      <c r="L15" s="32" t="s">
        <v>62</v>
      </c>
      <c r="M15" s="34">
        <v>0.51207469999999999</v>
      </c>
      <c r="N15" s="35" t="s">
        <v>66</v>
      </c>
      <c r="O15" s="11">
        <v>0</v>
      </c>
      <c r="P15" s="11">
        <v>20</v>
      </c>
      <c r="Q15" s="11">
        <v>20</v>
      </c>
      <c r="R15" s="11">
        <v>15</v>
      </c>
      <c r="S15" s="11">
        <v>10</v>
      </c>
      <c r="T15" s="11">
        <v>10</v>
      </c>
      <c r="U15" s="11">
        <v>5</v>
      </c>
      <c r="V15" s="100">
        <f t="shared" si="0"/>
        <v>80</v>
      </c>
      <c r="W15" s="4">
        <f t="shared" si="2"/>
        <v>12</v>
      </c>
      <c r="X15" s="4">
        <f t="shared" si="1"/>
        <v>33.435506956949055</v>
      </c>
      <c r="Y15" s="98"/>
      <c r="Z15" s="99">
        <v>100</v>
      </c>
      <c r="AA15" s="17"/>
    </row>
    <row r="16" spans="1:27" ht="60" x14ac:dyDescent="0.25">
      <c r="A16" s="32" t="s">
        <v>96</v>
      </c>
      <c r="B16" s="32" t="s">
        <v>21</v>
      </c>
      <c r="C16" s="32" t="s">
        <v>97</v>
      </c>
      <c r="D16" s="32" t="s">
        <v>98</v>
      </c>
      <c r="E16" s="32" t="s">
        <v>99</v>
      </c>
      <c r="F16" s="32" t="s">
        <v>100</v>
      </c>
      <c r="G16" s="27" t="s">
        <v>101</v>
      </c>
      <c r="H16" s="32" t="s">
        <v>54</v>
      </c>
      <c r="I16" s="26">
        <v>19120000</v>
      </c>
      <c r="J16" s="88">
        <v>20.814143906915188</v>
      </c>
      <c r="K16" s="32" t="s">
        <v>60</v>
      </c>
      <c r="L16" s="32" t="s">
        <v>63</v>
      </c>
      <c r="M16" s="34">
        <v>2.2278308899999999</v>
      </c>
      <c r="N16" s="82" t="s">
        <v>66</v>
      </c>
      <c r="O16" s="11">
        <v>0</v>
      </c>
      <c r="P16" s="11">
        <v>20</v>
      </c>
      <c r="Q16" s="11">
        <v>0</v>
      </c>
      <c r="R16" s="11">
        <v>10</v>
      </c>
      <c r="S16" s="11">
        <v>6</v>
      </c>
      <c r="T16" s="11">
        <v>0</v>
      </c>
      <c r="U16" s="11">
        <v>0</v>
      </c>
      <c r="V16" s="100">
        <f t="shared" si="0"/>
        <v>36</v>
      </c>
      <c r="W16" s="4">
        <f t="shared" si="2"/>
        <v>5.3999999999999995</v>
      </c>
      <c r="X16" s="4">
        <f t="shared" si="1"/>
        <v>26.214143906915186</v>
      </c>
      <c r="Y16" s="98"/>
      <c r="Z16" s="99"/>
      <c r="AA16" s="17"/>
    </row>
    <row r="17" spans="1:28" ht="60" x14ac:dyDescent="0.25">
      <c r="A17" s="32" t="s">
        <v>102</v>
      </c>
      <c r="B17" s="32" t="s">
        <v>21</v>
      </c>
      <c r="C17" s="32" t="s">
        <v>23</v>
      </c>
      <c r="D17" s="32" t="s">
        <v>103</v>
      </c>
      <c r="E17" s="32" t="s">
        <v>99</v>
      </c>
      <c r="F17" s="32" t="s">
        <v>104</v>
      </c>
      <c r="G17" s="27" t="s">
        <v>105</v>
      </c>
      <c r="H17" s="32" t="s">
        <v>56</v>
      </c>
      <c r="I17" s="26">
        <v>36156000</v>
      </c>
      <c r="J17" s="88">
        <v>20.712254186977461</v>
      </c>
      <c r="K17" s="32" t="s">
        <v>60</v>
      </c>
      <c r="L17" s="32" t="s">
        <v>63</v>
      </c>
      <c r="M17" s="34">
        <v>3.2239576900000002</v>
      </c>
      <c r="N17" s="35" t="s">
        <v>66</v>
      </c>
      <c r="O17" s="11">
        <v>0</v>
      </c>
      <c r="P17" s="11">
        <v>20</v>
      </c>
      <c r="Q17" s="11">
        <v>20</v>
      </c>
      <c r="R17" s="11">
        <v>15</v>
      </c>
      <c r="S17" s="11">
        <v>10</v>
      </c>
      <c r="T17" s="11">
        <v>0</v>
      </c>
      <c r="U17" s="11">
        <v>5</v>
      </c>
      <c r="V17" s="100">
        <f t="shared" si="0"/>
        <v>70</v>
      </c>
      <c r="W17" s="4">
        <f t="shared" si="2"/>
        <v>10.5</v>
      </c>
      <c r="X17" s="4">
        <f t="shared" si="1"/>
        <v>31.212254186977461</v>
      </c>
      <c r="Y17" s="82" t="s">
        <v>794</v>
      </c>
      <c r="Z17" s="99" t="s">
        <v>77</v>
      </c>
      <c r="AA17" s="17"/>
    </row>
    <row r="18" spans="1:28" ht="30" x14ac:dyDescent="0.25">
      <c r="A18" s="32" t="s">
        <v>106</v>
      </c>
      <c r="B18" s="32" t="s">
        <v>21</v>
      </c>
      <c r="C18" s="32" t="s">
        <v>107</v>
      </c>
      <c r="D18" s="32" t="s">
        <v>108</v>
      </c>
      <c r="E18" s="32" t="s">
        <v>109</v>
      </c>
      <c r="F18" s="32" t="s">
        <v>23</v>
      </c>
      <c r="G18" s="27" t="s">
        <v>110</v>
      </c>
      <c r="H18" s="32" t="s">
        <v>53</v>
      </c>
      <c r="I18" s="26">
        <v>1780000</v>
      </c>
      <c r="J18" s="88">
        <v>20.505756123455718</v>
      </c>
      <c r="K18" s="32" t="s">
        <v>60</v>
      </c>
      <c r="L18" s="32" t="s">
        <v>64</v>
      </c>
      <c r="M18" s="34">
        <v>0.5</v>
      </c>
      <c r="N18" s="35" t="s">
        <v>143</v>
      </c>
      <c r="O18" s="11">
        <v>0</v>
      </c>
      <c r="P18" s="11">
        <v>0</v>
      </c>
      <c r="Q18" s="11">
        <v>0</v>
      </c>
      <c r="R18" s="11">
        <v>15</v>
      </c>
      <c r="S18" s="11">
        <v>6</v>
      </c>
      <c r="T18" s="11">
        <v>10</v>
      </c>
      <c r="U18" s="11">
        <v>0</v>
      </c>
      <c r="V18" s="100">
        <f t="shared" si="0"/>
        <v>31</v>
      </c>
      <c r="W18" s="4">
        <f t="shared" si="2"/>
        <v>4.6499999999999995</v>
      </c>
      <c r="X18" s="4">
        <f t="shared" si="1"/>
        <v>25.155756123455717</v>
      </c>
      <c r="Y18" s="98"/>
      <c r="Z18" s="99">
        <v>100</v>
      </c>
      <c r="AA18" s="17"/>
    </row>
    <row r="19" spans="1:28" ht="60" x14ac:dyDescent="0.25">
      <c r="A19" s="32" t="s">
        <v>111</v>
      </c>
      <c r="B19" s="32" t="s">
        <v>21</v>
      </c>
      <c r="C19" s="32" t="s">
        <v>26</v>
      </c>
      <c r="D19" s="32" t="s">
        <v>112</v>
      </c>
      <c r="E19" s="32" t="s">
        <v>113</v>
      </c>
      <c r="F19" s="32" t="s">
        <v>41</v>
      </c>
      <c r="G19" s="27" t="s">
        <v>114</v>
      </c>
      <c r="H19" s="32" t="s">
        <v>115</v>
      </c>
      <c r="I19" s="26">
        <v>40254000</v>
      </c>
      <c r="J19" s="88">
        <v>20.384999107837466</v>
      </c>
      <c r="K19" s="32" t="s">
        <v>60</v>
      </c>
      <c r="L19" s="32" t="s">
        <v>64</v>
      </c>
      <c r="M19" s="34">
        <v>4.0905640200000004</v>
      </c>
      <c r="N19" s="82" t="s">
        <v>65</v>
      </c>
      <c r="O19" s="11">
        <v>0</v>
      </c>
      <c r="P19" s="11">
        <v>0</v>
      </c>
      <c r="Q19" s="11">
        <v>0</v>
      </c>
      <c r="R19" s="11">
        <v>10</v>
      </c>
      <c r="S19" s="11">
        <v>6</v>
      </c>
      <c r="T19" s="11">
        <v>0</v>
      </c>
      <c r="U19" s="11">
        <v>0</v>
      </c>
      <c r="V19" s="100">
        <f t="shared" si="0"/>
        <v>16</v>
      </c>
      <c r="W19" s="4">
        <f t="shared" si="2"/>
        <v>2.4</v>
      </c>
      <c r="X19" s="4">
        <f t="shared" si="1"/>
        <v>22.784999107837464</v>
      </c>
      <c r="Y19" s="82" t="s">
        <v>788</v>
      </c>
      <c r="Z19" s="99">
        <v>100</v>
      </c>
      <c r="AA19" s="17"/>
    </row>
    <row r="20" spans="1:28" ht="45" x14ac:dyDescent="0.25">
      <c r="A20" s="32" t="s">
        <v>116</v>
      </c>
      <c r="B20" s="32" t="s">
        <v>21</v>
      </c>
      <c r="C20" s="32" t="s">
        <v>117</v>
      </c>
      <c r="D20" s="32" t="s">
        <v>112</v>
      </c>
      <c r="E20" s="32" t="s">
        <v>118</v>
      </c>
      <c r="F20" s="32" t="s">
        <v>119</v>
      </c>
      <c r="G20" s="27" t="s">
        <v>120</v>
      </c>
      <c r="H20" s="32" t="s">
        <v>54</v>
      </c>
      <c r="I20" s="26">
        <v>141716000</v>
      </c>
      <c r="J20" s="88">
        <v>20.152413518097816</v>
      </c>
      <c r="K20" s="32" t="s">
        <v>140</v>
      </c>
      <c r="L20" s="32" t="s">
        <v>141</v>
      </c>
      <c r="M20" s="34">
        <v>15.360811030000001</v>
      </c>
      <c r="N20" s="82" t="s">
        <v>65</v>
      </c>
      <c r="O20" s="11">
        <v>0</v>
      </c>
      <c r="P20" s="11">
        <v>0</v>
      </c>
      <c r="Q20" s="11">
        <v>0</v>
      </c>
      <c r="R20" s="11">
        <v>10</v>
      </c>
      <c r="S20" s="11">
        <v>6</v>
      </c>
      <c r="T20" s="11">
        <v>0</v>
      </c>
      <c r="U20" s="11">
        <v>0</v>
      </c>
      <c r="V20" s="100">
        <f t="shared" si="0"/>
        <v>16</v>
      </c>
      <c r="W20" s="4">
        <f t="shared" si="2"/>
        <v>2.4</v>
      </c>
      <c r="X20" s="4">
        <f t="shared" si="1"/>
        <v>22.552413518097815</v>
      </c>
      <c r="Y20" s="98"/>
      <c r="Z20" s="99">
        <v>100</v>
      </c>
      <c r="AA20" s="17"/>
    </row>
    <row r="21" spans="1:28" ht="45" x14ac:dyDescent="0.25">
      <c r="A21" s="32" t="s">
        <v>121</v>
      </c>
      <c r="B21" s="32" t="s">
        <v>22</v>
      </c>
      <c r="C21" s="32" t="s">
        <v>122</v>
      </c>
      <c r="D21" s="32" t="s">
        <v>29</v>
      </c>
      <c r="E21" s="32" t="s">
        <v>123</v>
      </c>
      <c r="F21" s="32" t="s">
        <v>90</v>
      </c>
      <c r="G21" s="27" t="s">
        <v>87</v>
      </c>
      <c r="H21" s="32" t="s">
        <v>54</v>
      </c>
      <c r="I21" s="26">
        <v>51300000</v>
      </c>
      <c r="J21" s="88">
        <v>19.911540749392884</v>
      </c>
      <c r="K21" s="32" t="s">
        <v>59</v>
      </c>
      <c r="L21" s="32" t="s">
        <v>62</v>
      </c>
      <c r="M21" s="34">
        <v>6.5578133899999997</v>
      </c>
      <c r="N21" s="82" t="s">
        <v>65</v>
      </c>
      <c r="O21" s="11">
        <v>0</v>
      </c>
      <c r="P21" s="11">
        <v>20</v>
      </c>
      <c r="Q21" s="11">
        <v>0</v>
      </c>
      <c r="R21" s="11">
        <v>10</v>
      </c>
      <c r="S21" s="11">
        <v>6</v>
      </c>
      <c r="T21" s="11">
        <v>0</v>
      </c>
      <c r="U21" s="11">
        <v>0</v>
      </c>
      <c r="V21" s="100">
        <f t="shared" si="0"/>
        <v>36</v>
      </c>
      <c r="W21" s="4">
        <f t="shared" si="2"/>
        <v>5.3999999999999995</v>
      </c>
      <c r="X21" s="4">
        <f t="shared" si="1"/>
        <v>25.311540749392883</v>
      </c>
      <c r="Y21" s="98"/>
      <c r="Z21" s="99" t="s">
        <v>77</v>
      </c>
      <c r="AA21" s="17"/>
      <c r="AB21" t="s">
        <v>77</v>
      </c>
    </row>
    <row r="22" spans="1:28" ht="45" x14ac:dyDescent="0.25">
      <c r="A22" s="32" t="s">
        <v>124</v>
      </c>
      <c r="B22" s="32" t="s">
        <v>21</v>
      </c>
      <c r="C22" s="32" t="s">
        <v>23</v>
      </c>
      <c r="D22" s="32" t="s">
        <v>125</v>
      </c>
      <c r="E22" s="32" t="s">
        <v>126</v>
      </c>
      <c r="F22" s="32" t="s">
        <v>127</v>
      </c>
      <c r="G22" s="27" t="s">
        <v>128</v>
      </c>
      <c r="H22" s="32" t="s">
        <v>54</v>
      </c>
      <c r="I22" s="26">
        <v>6287000</v>
      </c>
      <c r="J22" s="88">
        <v>19.631567814683574</v>
      </c>
      <c r="K22" s="32" t="s">
        <v>59</v>
      </c>
      <c r="L22" s="32" t="s">
        <v>62</v>
      </c>
      <c r="M22" s="34">
        <v>0.70612914000000004</v>
      </c>
      <c r="N22" s="82" t="s">
        <v>66</v>
      </c>
      <c r="O22" s="11">
        <v>0</v>
      </c>
      <c r="P22" s="11">
        <v>0</v>
      </c>
      <c r="Q22" s="11">
        <v>0</v>
      </c>
      <c r="R22" s="11">
        <v>15</v>
      </c>
      <c r="S22" s="11">
        <v>10</v>
      </c>
      <c r="T22" s="11">
        <v>10</v>
      </c>
      <c r="U22" s="11">
        <v>0</v>
      </c>
      <c r="V22" s="100">
        <f t="shared" si="0"/>
        <v>35</v>
      </c>
      <c r="W22" s="4">
        <f t="shared" si="2"/>
        <v>5.25</v>
      </c>
      <c r="X22" s="4">
        <f t="shared" si="1"/>
        <v>24.881567814683574</v>
      </c>
      <c r="Y22" s="82" t="s">
        <v>786</v>
      </c>
      <c r="Z22" s="99"/>
      <c r="AA22" s="17"/>
    </row>
    <row r="23" spans="1:28" ht="45" x14ac:dyDescent="0.25">
      <c r="A23" s="32" t="s">
        <v>129</v>
      </c>
      <c r="B23" s="32" t="s">
        <v>21</v>
      </c>
      <c r="C23" s="32" t="s">
        <v>130</v>
      </c>
      <c r="D23" s="32" t="s">
        <v>125</v>
      </c>
      <c r="E23" s="32" t="s">
        <v>131</v>
      </c>
      <c r="F23" s="32" t="s">
        <v>132</v>
      </c>
      <c r="G23" s="27" t="s">
        <v>133</v>
      </c>
      <c r="H23" s="32" t="s">
        <v>134</v>
      </c>
      <c r="I23" s="26">
        <v>37392000</v>
      </c>
      <c r="J23" s="88">
        <v>19.589296981265395</v>
      </c>
      <c r="K23" s="32" t="s">
        <v>59</v>
      </c>
      <c r="L23" s="32" t="s">
        <v>62</v>
      </c>
      <c r="M23" s="34">
        <v>2.6749041600000001</v>
      </c>
      <c r="N23" s="82" t="s">
        <v>66</v>
      </c>
      <c r="O23" s="11">
        <v>0</v>
      </c>
      <c r="P23" s="11">
        <v>0</v>
      </c>
      <c r="Q23" s="11">
        <v>15</v>
      </c>
      <c r="R23" s="11">
        <v>15</v>
      </c>
      <c r="S23" s="11">
        <v>10</v>
      </c>
      <c r="T23" s="11">
        <v>0</v>
      </c>
      <c r="U23" s="11">
        <v>0</v>
      </c>
      <c r="V23" s="100">
        <f t="shared" si="0"/>
        <v>40</v>
      </c>
      <c r="W23" s="4">
        <f t="shared" si="2"/>
        <v>6</v>
      </c>
      <c r="X23" s="4">
        <f t="shared" si="1"/>
        <v>25.589296981265395</v>
      </c>
      <c r="Y23" s="98"/>
      <c r="Z23" s="99"/>
      <c r="AA23" s="17"/>
    </row>
    <row r="24" spans="1:28" ht="60" x14ac:dyDescent="0.25">
      <c r="A24" s="32" t="s">
        <v>135</v>
      </c>
      <c r="B24" s="32" t="s">
        <v>22</v>
      </c>
      <c r="C24" s="32" t="s">
        <v>23</v>
      </c>
      <c r="D24" s="32" t="s">
        <v>136</v>
      </c>
      <c r="E24" s="32" t="s">
        <v>137</v>
      </c>
      <c r="F24" s="32" t="s">
        <v>138</v>
      </c>
      <c r="G24" s="27" t="s">
        <v>139</v>
      </c>
      <c r="H24" s="32" t="s">
        <v>56</v>
      </c>
      <c r="I24" s="26">
        <v>10053000</v>
      </c>
      <c r="J24" s="88">
        <v>19.455699146976663</v>
      </c>
      <c r="K24" s="32" t="s">
        <v>60</v>
      </c>
      <c r="L24" s="32" t="s">
        <v>142</v>
      </c>
      <c r="M24" s="34">
        <v>1.9403316799999999</v>
      </c>
      <c r="N24" s="82" t="s">
        <v>66</v>
      </c>
      <c r="O24" s="11">
        <v>0</v>
      </c>
      <c r="P24" s="11">
        <v>0</v>
      </c>
      <c r="Q24" s="11">
        <v>10</v>
      </c>
      <c r="R24" s="11">
        <v>10</v>
      </c>
      <c r="S24" s="11">
        <v>10</v>
      </c>
      <c r="T24" s="11">
        <v>0</v>
      </c>
      <c r="U24" s="11">
        <v>5</v>
      </c>
      <c r="V24" s="100">
        <f t="shared" si="0"/>
        <v>35</v>
      </c>
      <c r="W24" s="4">
        <f t="shared" si="2"/>
        <v>5.25</v>
      </c>
      <c r="X24" s="4">
        <f t="shared" si="1"/>
        <v>24.705699146976663</v>
      </c>
      <c r="Y24" s="98"/>
      <c r="Z24" s="99">
        <v>100</v>
      </c>
      <c r="AA24" s="17"/>
    </row>
    <row r="25" spans="1:28" ht="67.5" customHeight="1" x14ac:dyDescent="0.25">
      <c r="A25" s="32" t="s">
        <v>145</v>
      </c>
      <c r="B25" s="32" t="s">
        <v>21</v>
      </c>
      <c r="C25" s="32" t="s">
        <v>23</v>
      </c>
      <c r="D25" s="32" t="s">
        <v>146</v>
      </c>
      <c r="E25" s="32" t="s">
        <v>147</v>
      </c>
      <c r="F25" s="32" t="s">
        <v>148</v>
      </c>
      <c r="G25" s="27" t="s">
        <v>149</v>
      </c>
      <c r="H25" s="32" t="s">
        <v>54</v>
      </c>
      <c r="I25" s="26">
        <v>6419000</v>
      </c>
      <c r="J25" s="25">
        <v>19.169412363259983</v>
      </c>
      <c r="K25" s="9" t="s">
        <v>60</v>
      </c>
      <c r="L25" s="32" t="s">
        <v>142</v>
      </c>
      <c r="M25" s="3">
        <v>1.3736643399999999</v>
      </c>
      <c r="N25" s="12" t="s">
        <v>66</v>
      </c>
      <c r="O25" s="11">
        <v>0</v>
      </c>
      <c r="P25" s="11">
        <v>0</v>
      </c>
      <c r="Q25" s="11">
        <v>15</v>
      </c>
      <c r="R25" s="11">
        <v>10</v>
      </c>
      <c r="S25" s="11">
        <v>0</v>
      </c>
      <c r="T25" s="11">
        <v>10</v>
      </c>
      <c r="U25" s="11">
        <v>5</v>
      </c>
      <c r="V25" s="100">
        <f t="shared" si="0"/>
        <v>40</v>
      </c>
      <c r="W25" s="4">
        <f t="shared" si="2"/>
        <v>6</v>
      </c>
      <c r="X25" s="4">
        <f t="shared" si="1"/>
        <v>25.169412363259983</v>
      </c>
      <c r="Y25" s="98"/>
      <c r="Z25" s="99"/>
      <c r="AA25" s="17"/>
    </row>
    <row r="26" spans="1:28" ht="81" customHeight="1" x14ac:dyDescent="0.25">
      <c r="A26" s="32" t="s">
        <v>150</v>
      </c>
      <c r="B26" s="32" t="s">
        <v>22</v>
      </c>
      <c r="C26" s="32" t="s">
        <v>151</v>
      </c>
      <c r="D26" s="32" t="s">
        <v>152</v>
      </c>
      <c r="E26" s="32" t="s">
        <v>153</v>
      </c>
      <c r="F26" s="32" t="s">
        <v>154</v>
      </c>
      <c r="G26" s="27" t="s">
        <v>155</v>
      </c>
      <c r="H26" s="32" t="s">
        <v>156</v>
      </c>
      <c r="I26" s="26">
        <v>40785000</v>
      </c>
      <c r="J26" s="25">
        <v>19.124323043003741</v>
      </c>
      <c r="K26" s="9" t="s">
        <v>60</v>
      </c>
      <c r="L26" s="32" t="s">
        <v>64</v>
      </c>
      <c r="M26" s="3">
        <v>3.9761579399999998</v>
      </c>
      <c r="N26" s="12" t="s">
        <v>65</v>
      </c>
      <c r="O26" s="11">
        <v>0</v>
      </c>
      <c r="P26" s="11">
        <v>0</v>
      </c>
      <c r="Q26" s="11">
        <v>0</v>
      </c>
      <c r="R26" s="11">
        <v>10</v>
      </c>
      <c r="S26" s="11">
        <v>4</v>
      </c>
      <c r="T26" s="11">
        <v>0</v>
      </c>
      <c r="U26" s="11">
        <v>0</v>
      </c>
      <c r="V26" s="100">
        <f t="shared" si="0"/>
        <v>14</v>
      </c>
      <c r="W26" s="4">
        <f t="shared" si="2"/>
        <v>2.1</v>
      </c>
      <c r="X26" s="4">
        <f t="shared" si="1"/>
        <v>21.224323043003743</v>
      </c>
      <c r="Y26" s="98" t="s">
        <v>789</v>
      </c>
      <c r="Z26" s="99"/>
      <c r="AA26" s="17"/>
    </row>
    <row r="27" spans="1:28" ht="45" x14ac:dyDescent="0.25">
      <c r="A27" s="32" t="s">
        <v>157</v>
      </c>
      <c r="B27" s="32" t="s">
        <v>21</v>
      </c>
      <c r="C27" s="32" t="s">
        <v>158</v>
      </c>
      <c r="D27" s="32" t="s">
        <v>31</v>
      </c>
      <c r="E27" s="32" t="s">
        <v>159</v>
      </c>
      <c r="F27" s="32" t="s">
        <v>94</v>
      </c>
      <c r="G27" s="27" t="s">
        <v>160</v>
      </c>
      <c r="H27" s="32" t="s">
        <v>156</v>
      </c>
      <c r="I27" s="26">
        <v>53193000</v>
      </c>
      <c r="J27" s="25">
        <v>18.835532954722176</v>
      </c>
      <c r="K27" s="9" t="s">
        <v>60</v>
      </c>
      <c r="L27" s="32" t="s">
        <v>142</v>
      </c>
      <c r="M27" s="3">
        <v>4.4190462699999999</v>
      </c>
      <c r="N27" s="83" t="s">
        <v>143</v>
      </c>
      <c r="O27" s="11">
        <v>0</v>
      </c>
      <c r="P27" s="11">
        <v>20</v>
      </c>
      <c r="Q27" s="11">
        <v>0</v>
      </c>
      <c r="R27" s="11">
        <v>10</v>
      </c>
      <c r="S27" s="11">
        <v>4</v>
      </c>
      <c r="T27" s="11">
        <v>0</v>
      </c>
      <c r="U27" s="11">
        <v>0</v>
      </c>
      <c r="V27" s="100">
        <f t="shared" si="0"/>
        <v>34</v>
      </c>
      <c r="W27" s="4">
        <f t="shared" si="2"/>
        <v>5.0999999999999996</v>
      </c>
      <c r="X27" s="4">
        <f t="shared" si="1"/>
        <v>23.935532954722177</v>
      </c>
      <c r="Y27" s="98"/>
      <c r="Z27" s="99"/>
      <c r="AA27" s="17"/>
    </row>
    <row r="28" spans="1:28" ht="60" x14ac:dyDescent="0.25">
      <c r="A28" s="32" t="s">
        <v>161</v>
      </c>
      <c r="B28" s="32" t="s">
        <v>21</v>
      </c>
      <c r="C28" s="32" t="s">
        <v>23</v>
      </c>
      <c r="D28" s="32" t="s">
        <v>162</v>
      </c>
      <c r="E28" s="32" t="s">
        <v>94</v>
      </c>
      <c r="F28" s="32" t="s">
        <v>163</v>
      </c>
      <c r="G28" s="27" t="s">
        <v>164</v>
      </c>
      <c r="H28" s="32" t="s">
        <v>54</v>
      </c>
      <c r="I28" s="26">
        <v>77734000</v>
      </c>
      <c r="J28" s="25">
        <v>17.567643446616575</v>
      </c>
      <c r="K28" s="9" t="s">
        <v>218</v>
      </c>
      <c r="L28" s="32" t="s">
        <v>142</v>
      </c>
      <c r="M28" s="3">
        <v>9.2176998300000008</v>
      </c>
      <c r="N28" s="12" t="s">
        <v>65</v>
      </c>
      <c r="O28" s="11">
        <v>20</v>
      </c>
      <c r="P28" s="11">
        <v>0</v>
      </c>
      <c r="Q28" s="11">
        <v>20</v>
      </c>
      <c r="R28" s="11">
        <v>10</v>
      </c>
      <c r="S28" s="11">
        <v>6</v>
      </c>
      <c r="T28" s="11">
        <v>0</v>
      </c>
      <c r="U28" s="11">
        <v>5</v>
      </c>
      <c r="V28" s="100">
        <f t="shared" si="0"/>
        <v>61</v>
      </c>
      <c r="W28" s="4">
        <f t="shared" si="2"/>
        <v>9.15</v>
      </c>
      <c r="X28" s="4">
        <f t="shared" si="1"/>
        <v>26.717643446616577</v>
      </c>
      <c r="Y28" s="98"/>
      <c r="Z28" s="99" t="s">
        <v>77</v>
      </c>
      <c r="AA28" s="17"/>
    </row>
    <row r="29" spans="1:28" ht="60" x14ac:dyDescent="0.25">
      <c r="A29" s="32" t="s">
        <v>165</v>
      </c>
      <c r="B29" s="32" t="s">
        <v>21</v>
      </c>
      <c r="C29" s="32" t="s">
        <v>23</v>
      </c>
      <c r="D29" s="32" t="s">
        <v>31</v>
      </c>
      <c r="E29" s="32" t="s">
        <v>43</v>
      </c>
      <c r="F29" s="32" t="s">
        <v>166</v>
      </c>
      <c r="G29" s="27" t="s">
        <v>50</v>
      </c>
      <c r="H29" s="32" t="s">
        <v>54</v>
      </c>
      <c r="I29" s="26">
        <v>68467000</v>
      </c>
      <c r="J29" s="25">
        <v>17.420891783770937</v>
      </c>
      <c r="K29" s="9" t="s">
        <v>60</v>
      </c>
      <c r="L29" s="32" t="s">
        <v>64</v>
      </c>
      <c r="M29" s="3">
        <v>8.6489380199999903</v>
      </c>
      <c r="N29" s="12" t="s">
        <v>65</v>
      </c>
      <c r="O29" s="11">
        <v>0</v>
      </c>
      <c r="P29" s="11">
        <v>20</v>
      </c>
      <c r="Q29" s="11">
        <v>0</v>
      </c>
      <c r="R29" s="11">
        <v>10</v>
      </c>
      <c r="S29" s="11">
        <v>6</v>
      </c>
      <c r="T29" s="11">
        <v>0</v>
      </c>
      <c r="U29" s="11">
        <v>0</v>
      </c>
      <c r="V29" s="100">
        <f t="shared" si="0"/>
        <v>36</v>
      </c>
      <c r="W29" s="4">
        <f t="shared" si="2"/>
        <v>5.3999999999999995</v>
      </c>
      <c r="X29" s="4">
        <f t="shared" si="1"/>
        <v>22.820891783770936</v>
      </c>
      <c r="Y29" s="98"/>
      <c r="Z29" s="99"/>
      <c r="AA29" s="17"/>
    </row>
    <row r="30" spans="1:28" ht="60" x14ac:dyDescent="0.25">
      <c r="A30" s="32" t="s">
        <v>167</v>
      </c>
      <c r="B30" s="32" t="s">
        <v>21</v>
      </c>
      <c r="C30" s="32" t="s">
        <v>23</v>
      </c>
      <c r="D30" s="32" t="s">
        <v>162</v>
      </c>
      <c r="E30" s="32" t="s">
        <v>168</v>
      </c>
      <c r="F30" s="32" t="s">
        <v>163</v>
      </c>
      <c r="G30" s="27" t="s">
        <v>169</v>
      </c>
      <c r="H30" s="32" t="s">
        <v>54</v>
      </c>
      <c r="I30" s="26">
        <v>22078000</v>
      </c>
      <c r="J30" s="25">
        <v>17.296568152910076</v>
      </c>
      <c r="K30" s="9" t="s">
        <v>218</v>
      </c>
      <c r="L30" s="32" t="s">
        <v>220</v>
      </c>
      <c r="M30" s="3">
        <v>2.6018296900000002</v>
      </c>
      <c r="N30" s="83" t="s">
        <v>66</v>
      </c>
      <c r="O30" s="11">
        <v>20</v>
      </c>
      <c r="P30" s="11">
        <v>0</v>
      </c>
      <c r="Q30" s="11">
        <v>10</v>
      </c>
      <c r="R30" s="11">
        <v>10</v>
      </c>
      <c r="S30" s="11">
        <v>6</v>
      </c>
      <c r="T30" s="11">
        <v>0</v>
      </c>
      <c r="U30" s="11">
        <v>5</v>
      </c>
      <c r="V30" s="100">
        <f t="shared" si="0"/>
        <v>51</v>
      </c>
      <c r="W30" s="4">
        <f t="shared" si="2"/>
        <v>7.6499999999999995</v>
      </c>
      <c r="X30" s="4">
        <f t="shared" si="1"/>
        <v>24.946568152910075</v>
      </c>
      <c r="Y30" s="98"/>
      <c r="Z30" s="99" t="s">
        <v>77</v>
      </c>
      <c r="AA30" s="17"/>
    </row>
    <row r="31" spans="1:28" ht="60" x14ac:dyDescent="0.25">
      <c r="A31" s="27" t="s">
        <v>170</v>
      </c>
      <c r="B31" s="27" t="s">
        <v>22</v>
      </c>
      <c r="C31" s="27" t="s">
        <v>171</v>
      </c>
      <c r="D31" s="27" t="s">
        <v>172</v>
      </c>
      <c r="E31" s="27" t="s">
        <v>173</v>
      </c>
      <c r="F31" s="27" t="s">
        <v>174</v>
      </c>
      <c r="G31" s="27" t="s">
        <v>175</v>
      </c>
      <c r="H31" s="27" t="s">
        <v>54</v>
      </c>
      <c r="I31" s="8">
        <v>162650000</v>
      </c>
      <c r="J31" s="25">
        <v>16.952861406338386</v>
      </c>
      <c r="K31" s="9" t="s">
        <v>140</v>
      </c>
      <c r="L31" s="27" t="s">
        <v>141</v>
      </c>
      <c r="M31" s="3">
        <v>21.585230469999999</v>
      </c>
      <c r="N31" s="12" t="s">
        <v>65</v>
      </c>
      <c r="O31" s="11">
        <v>0</v>
      </c>
      <c r="P31" s="11">
        <v>20</v>
      </c>
      <c r="Q31" s="11">
        <v>0</v>
      </c>
      <c r="R31" s="11">
        <v>10</v>
      </c>
      <c r="S31" s="11">
        <v>6</v>
      </c>
      <c r="T31" s="11">
        <v>0</v>
      </c>
      <c r="U31" s="11">
        <v>0</v>
      </c>
      <c r="V31" s="100">
        <f t="shared" si="0"/>
        <v>36</v>
      </c>
      <c r="W31" s="4">
        <f t="shared" si="2"/>
        <v>5.3999999999999995</v>
      </c>
      <c r="X31" s="4">
        <f t="shared" si="1"/>
        <v>22.352861406338384</v>
      </c>
      <c r="Y31" s="98"/>
      <c r="Z31" s="99"/>
      <c r="AA31" s="17"/>
    </row>
    <row r="32" spans="1:28" ht="60" x14ac:dyDescent="0.25">
      <c r="A32" s="27" t="s">
        <v>176</v>
      </c>
      <c r="B32" s="27" t="s">
        <v>22</v>
      </c>
      <c r="C32" s="27" t="s">
        <v>177</v>
      </c>
      <c r="D32" s="27" t="s">
        <v>178</v>
      </c>
      <c r="E32" s="27" t="s">
        <v>179</v>
      </c>
      <c r="F32" s="27" t="s">
        <v>180</v>
      </c>
      <c r="G32" s="27" t="s">
        <v>181</v>
      </c>
      <c r="H32" s="27" t="s">
        <v>115</v>
      </c>
      <c r="I32" s="8">
        <v>75924000</v>
      </c>
      <c r="J32" s="25">
        <v>16.313505584130681</v>
      </c>
      <c r="K32" s="9" t="s">
        <v>140</v>
      </c>
      <c r="L32" s="27" t="s">
        <v>221</v>
      </c>
      <c r="M32" s="3">
        <v>9.5827448000000004</v>
      </c>
      <c r="N32" s="83" t="s">
        <v>225</v>
      </c>
      <c r="O32" s="11">
        <v>20</v>
      </c>
      <c r="P32" s="11">
        <v>20</v>
      </c>
      <c r="Q32" s="11">
        <v>10</v>
      </c>
      <c r="R32" s="11">
        <v>10</v>
      </c>
      <c r="S32" s="11">
        <v>4</v>
      </c>
      <c r="T32" s="11">
        <v>0</v>
      </c>
      <c r="U32" s="11">
        <v>0</v>
      </c>
      <c r="V32" s="100">
        <f t="shared" si="0"/>
        <v>64</v>
      </c>
      <c r="W32" s="4">
        <f t="shared" si="2"/>
        <v>9.6</v>
      </c>
      <c r="X32" s="4">
        <f t="shared" si="1"/>
        <v>25.913505584130682</v>
      </c>
      <c r="Y32" s="98"/>
      <c r="Z32" s="99">
        <v>100</v>
      </c>
      <c r="AA32" s="17"/>
    </row>
    <row r="33" spans="1:27" ht="60" x14ac:dyDescent="0.25">
      <c r="A33" s="27" t="s">
        <v>182</v>
      </c>
      <c r="B33" s="27" t="s">
        <v>21</v>
      </c>
      <c r="C33" s="27" t="s">
        <v>183</v>
      </c>
      <c r="D33" s="27" t="s">
        <v>184</v>
      </c>
      <c r="E33" s="27" t="s">
        <v>185</v>
      </c>
      <c r="F33" s="27" t="s">
        <v>186</v>
      </c>
      <c r="G33" s="27" t="s">
        <v>187</v>
      </c>
      <c r="H33" s="27" t="s">
        <v>54</v>
      </c>
      <c r="I33" s="8">
        <v>5467000</v>
      </c>
      <c r="J33" s="25">
        <v>16.083464891556886</v>
      </c>
      <c r="K33" s="9" t="s">
        <v>60</v>
      </c>
      <c r="L33" s="27" t="s">
        <v>64</v>
      </c>
      <c r="M33" s="3">
        <v>1.3614209500000001</v>
      </c>
      <c r="N33" s="12" t="s">
        <v>66</v>
      </c>
      <c r="O33" s="11">
        <v>0</v>
      </c>
      <c r="P33" s="11">
        <v>0</v>
      </c>
      <c r="Q33" s="11">
        <v>10</v>
      </c>
      <c r="R33" s="11">
        <v>10</v>
      </c>
      <c r="S33" s="11">
        <v>0</v>
      </c>
      <c r="T33" s="11">
        <v>10</v>
      </c>
      <c r="U33" s="11">
        <v>5</v>
      </c>
      <c r="V33" s="100">
        <f t="shared" si="0"/>
        <v>35</v>
      </c>
      <c r="W33" s="4">
        <f t="shared" si="2"/>
        <v>5.25</v>
      </c>
      <c r="X33" s="4">
        <f t="shared" si="1"/>
        <v>21.333464891556886</v>
      </c>
      <c r="Y33" s="98"/>
      <c r="Z33" s="99">
        <v>100</v>
      </c>
      <c r="AA33" s="17"/>
    </row>
    <row r="34" spans="1:27" ht="45" x14ac:dyDescent="0.25">
      <c r="A34" s="27" t="s">
        <v>188</v>
      </c>
      <c r="B34" s="27" t="s">
        <v>22</v>
      </c>
      <c r="C34" s="27" t="s">
        <v>189</v>
      </c>
      <c r="D34" s="27" t="s">
        <v>29</v>
      </c>
      <c r="E34" s="27" t="s">
        <v>190</v>
      </c>
      <c r="F34" s="27" t="s">
        <v>191</v>
      </c>
      <c r="G34" s="27" t="s">
        <v>87</v>
      </c>
      <c r="H34" s="27" t="s">
        <v>54</v>
      </c>
      <c r="I34" s="8">
        <v>36500000</v>
      </c>
      <c r="J34" s="25">
        <v>15.87938437508895</v>
      </c>
      <c r="K34" s="9" t="s">
        <v>61</v>
      </c>
      <c r="L34" s="27" t="s">
        <v>222</v>
      </c>
      <c r="M34" s="3">
        <v>2.7288135900000001</v>
      </c>
      <c r="N34" s="83" t="s">
        <v>65</v>
      </c>
      <c r="O34" s="11">
        <v>20</v>
      </c>
      <c r="P34" s="11">
        <v>20</v>
      </c>
      <c r="Q34" s="11">
        <v>0</v>
      </c>
      <c r="R34" s="11">
        <v>10</v>
      </c>
      <c r="S34" s="11">
        <v>6</v>
      </c>
      <c r="T34" s="11">
        <v>0</v>
      </c>
      <c r="U34" s="11">
        <v>0</v>
      </c>
      <c r="V34" s="100">
        <f t="shared" si="0"/>
        <v>56</v>
      </c>
      <c r="W34" s="4">
        <f t="shared" si="2"/>
        <v>8.4</v>
      </c>
      <c r="X34" s="4">
        <f t="shared" si="1"/>
        <v>24.279384375088952</v>
      </c>
      <c r="Y34" s="98"/>
      <c r="Z34" s="99">
        <v>100</v>
      </c>
      <c r="AA34" s="17"/>
    </row>
    <row r="35" spans="1:27" ht="45" x14ac:dyDescent="0.25">
      <c r="A35" s="27" t="s">
        <v>192</v>
      </c>
      <c r="B35" s="27" t="s">
        <v>21</v>
      </c>
      <c r="C35" s="27" t="s">
        <v>23</v>
      </c>
      <c r="D35" s="27" t="s">
        <v>103</v>
      </c>
      <c r="E35" s="27" t="s">
        <v>193</v>
      </c>
      <c r="F35" s="27" t="s">
        <v>159</v>
      </c>
      <c r="G35" s="27" t="s">
        <v>194</v>
      </c>
      <c r="H35" s="27" t="s">
        <v>54</v>
      </c>
      <c r="I35" s="8">
        <v>152614000</v>
      </c>
      <c r="J35" s="25">
        <v>15.800890044948638</v>
      </c>
      <c r="K35" s="9" t="s">
        <v>219</v>
      </c>
      <c r="L35" s="27" t="s">
        <v>223</v>
      </c>
      <c r="M35" s="3">
        <v>18.393426380000001</v>
      </c>
      <c r="N35" s="83" t="s">
        <v>65</v>
      </c>
      <c r="O35" s="11">
        <v>20</v>
      </c>
      <c r="P35" s="11">
        <v>20</v>
      </c>
      <c r="Q35" s="11">
        <v>15</v>
      </c>
      <c r="R35" s="11">
        <v>10</v>
      </c>
      <c r="S35" s="11">
        <v>6</v>
      </c>
      <c r="T35" s="11">
        <v>0</v>
      </c>
      <c r="U35" s="11">
        <v>0</v>
      </c>
      <c r="V35" s="100">
        <f t="shared" si="0"/>
        <v>71</v>
      </c>
      <c r="W35" s="4">
        <f t="shared" si="2"/>
        <v>10.65</v>
      </c>
      <c r="X35" s="4">
        <f t="shared" si="1"/>
        <v>26.450890044948636</v>
      </c>
      <c r="Y35" s="98"/>
      <c r="Z35" s="99" t="s">
        <v>77</v>
      </c>
      <c r="AA35" s="17"/>
    </row>
    <row r="36" spans="1:27" ht="45" x14ac:dyDescent="0.25">
      <c r="A36" s="27" t="s">
        <v>195</v>
      </c>
      <c r="B36" s="27" t="s">
        <v>22</v>
      </c>
      <c r="C36" s="27" t="s">
        <v>196</v>
      </c>
      <c r="D36" s="27" t="s">
        <v>184</v>
      </c>
      <c r="E36" s="27" t="s">
        <v>197</v>
      </c>
      <c r="F36" s="27" t="s">
        <v>198</v>
      </c>
      <c r="G36" s="27" t="s">
        <v>87</v>
      </c>
      <c r="H36" s="27" t="s">
        <v>54</v>
      </c>
      <c r="I36" s="8">
        <v>44650000</v>
      </c>
      <c r="J36" s="25">
        <v>15.772681088781802</v>
      </c>
      <c r="K36" s="9" t="s">
        <v>59</v>
      </c>
      <c r="L36" s="27" t="s">
        <v>224</v>
      </c>
      <c r="M36" s="3">
        <v>9.1041533900000005</v>
      </c>
      <c r="N36" s="12" t="s">
        <v>65</v>
      </c>
      <c r="O36" s="11">
        <v>0</v>
      </c>
      <c r="P36" s="11">
        <v>20</v>
      </c>
      <c r="Q36" s="11">
        <v>0</v>
      </c>
      <c r="R36" s="11">
        <v>10</v>
      </c>
      <c r="S36" s="11">
        <v>6</v>
      </c>
      <c r="T36" s="11">
        <v>0</v>
      </c>
      <c r="U36" s="11">
        <v>0</v>
      </c>
      <c r="V36" s="100">
        <f t="shared" ref="V36:V67" si="3">SUM(O36:U36)</f>
        <v>36</v>
      </c>
      <c r="W36" s="4">
        <f t="shared" si="2"/>
        <v>5.3999999999999995</v>
      </c>
      <c r="X36" s="4">
        <f t="shared" si="1"/>
        <v>21.1726810887818</v>
      </c>
      <c r="Y36" s="98"/>
      <c r="Z36" s="99">
        <v>100</v>
      </c>
      <c r="AA36" s="17"/>
    </row>
    <row r="37" spans="1:27" ht="90" x14ac:dyDescent="0.25">
      <c r="A37" s="27" t="s">
        <v>199</v>
      </c>
      <c r="B37" s="27" t="s">
        <v>21</v>
      </c>
      <c r="C37" s="27" t="s">
        <v>200</v>
      </c>
      <c r="D37" s="27" t="s">
        <v>201</v>
      </c>
      <c r="E37" s="27" t="s">
        <v>202</v>
      </c>
      <c r="F37" s="27" t="s">
        <v>203</v>
      </c>
      <c r="G37" s="27" t="s">
        <v>114</v>
      </c>
      <c r="H37" s="27" t="s">
        <v>54</v>
      </c>
      <c r="I37" s="8">
        <v>62639000</v>
      </c>
      <c r="J37" s="25">
        <v>15.694775505442525</v>
      </c>
      <c r="K37" s="9" t="s">
        <v>60</v>
      </c>
      <c r="L37" s="27" t="s">
        <v>63</v>
      </c>
      <c r="M37" s="3">
        <v>5.58901965</v>
      </c>
      <c r="N37" s="83" t="s">
        <v>66</v>
      </c>
      <c r="O37" s="11">
        <v>20</v>
      </c>
      <c r="P37" s="11">
        <v>20</v>
      </c>
      <c r="Q37" s="11">
        <v>0</v>
      </c>
      <c r="R37" s="11">
        <v>10</v>
      </c>
      <c r="S37" s="11">
        <v>4</v>
      </c>
      <c r="T37" s="11">
        <v>0</v>
      </c>
      <c r="U37" s="11">
        <v>0</v>
      </c>
      <c r="V37" s="100">
        <f t="shared" si="3"/>
        <v>54</v>
      </c>
      <c r="W37" s="4">
        <f t="shared" si="2"/>
        <v>8.1</v>
      </c>
      <c r="X37" s="4">
        <f t="shared" si="1"/>
        <v>23.794775505442523</v>
      </c>
      <c r="Y37" s="98"/>
      <c r="Z37" s="99">
        <v>100</v>
      </c>
      <c r="AA37" s="17"/>
    </row>
    <row r="38" spans="1:27" ht="45" x14ac:dyDescent="0.25">
      <c r="A38" s="27" t="s">
        <v>204</v>
      </c>
      <c r="B38" s="27" t="s">
        <v>21</v>
      </c>
      <c r="C38" s="27" t="s">
        <v>23</v>
      </c>
      <c r="D38" s="27" t="s">
        <v>125</v>
      </c>
      <c r="E38" s="27" t="s">
        <v>205</v>
      </c>
      <c r="F38" s="27" t="s">
        <v>206</v>
      </c>
      <c r="G38" s="27" t="s">
        <v>207</v>
      </c>
      <c r="H38" s="27" t="s">
        <v>54</v>
      </c>
      <c r="I38" s="8">
        <v>1848000</v>
      </c>
      <c r="J38" s="25">
        <v>15.487586206840211</v>
      </c>
      <c r="K38" s="9" t="s">
        <v>59</v>
      </c>
      <c r="L38" s="27" t="s">
        <v>62</v>
      </c>
      <c r="M38" s="3">
        <v>0.61657518</v>
      </c>
      <c r="N38" s="83" t="s">
        <v>66</v>
      </c>
      <c r="O38" s="11">
        <v>0</v>
      </c>
      <c r="P38" s="11">
        <v>20</v>
      </c>
      <c r="Q38" s="11">
        <v>0</v>
      </c>
      <c r="R38" s="11">
        <v>15</v>
      </c>
      <c r="S38" s="11">
        <v>10</v>
      </c>
      <c r="T38" s="11">
        <v>10</v>
      </c>
      <c r="U38" s="11">
        <v>0</v>
      </c>
      <c r="V38" s="100">
        <f t="shared" si="3"/>
        <v>55</v>
      </c>
      <c r="W38" s="4">
        <f t="shared" si="2"/>
        <v>8.25</v>
      </c>
      <c r="X38" s="4">
        <f t="shared" si="1"/>
        <v>23.737586206840213</v>
      </c>
      <c r="Y38" s="82" t="s">
        <v>792</v>
      </c>
      <c r="Z38" s="99"/>
      <c r="AA38" s="17"/>
    </row>
    <row r="39" spans="1:27" ht="60" x14ac:dyDescent="0.25">
      <c r="A39" s="27" t="s">
        <v>208</v>
      </c>
      <c r="B39" s="27" t="s">
        <v>21</v>
      </c>
      <c r="C39" s="27" t="s">
        <v>209</v>
      </c>
      <c r="D39" s="27" t="s">
        <v>210</v>
      </c>
      <c r="E39" s="27" t="s">
        <v>211</v>
      </c>
      <c r="F39" s="27" t="s">
        <v>212</v>
      </c>
      <c r="G39" s="27" t="s">
        <v>213</v>
      </c>
      <c r="H39" s="27" t="s">
        <v>54</v>
      </c>
      <c r="I39" s="8">
        <v>32354000</v>
      </c>
      <c r="J39" s="25">
        <v>15.420290746521285</v>
      </c>
      <c r="K39" s="9" t="s">
        <v>140</v>
      </c>
      <c r="L39" s="27" t="s">
        <v>221</v>
      </c>
      <c r="M39" s="3">
        <v>3.87975475</v>
      </c>
      <c r="N39" s="83" t="s">
        <v>65</v>
      </c>
      <c r="O39" s="11">
        <v>20</v>
      </c>
      <c r="P39" s="11">
        <v>20</v>
      </c>
      <c r="Q39" s="11">
        <v>0</v>
      </c>
      <c r="R39" s="11">
        <v>10</v>
      </c>
      <c r="S39" s="11">
        <v>6</v>
      </c>
      <c r="T39" s="11">
        <v>0</v>
      </c>
      <c r="U39" s="11">
        <v>0</v>
      </c>
      <c r="V39" s="100">
        <f t="shared" si="3"/>
        <v>56</v>
      </c>
      <c r="W39" s="4">
        <f t="shared" si="2"/>
        <v>8.4</v>
      </c>
      <c r="X39" s="4">
        <f t="shared" si="1"/>
        <v>23.820290746521287</v>
      </c>
      <c r="Y39" s="98"/>
      <c r="Z39" s="99">
        <v>100</v>
      </c>
      <c r="AA39" s="17"/>
    </row>
    <row r="40" spans="1:27" ht="56.25" customHeight="1" x14ac:dyDescent="0.25">
      <c r="A40" s="32" t="s">
        <v>214</v>
      </c>
      <c r="B40" s="32" t="s">
        <v>21</v>
      </c>
      <c r="C40" s="32" t="s">
        <v>23</v>
      </c>
      <c r="D40" s="32" t="s">
        <v>215</v>
      </c>
      <c r="E40" s="32" t="s">
        <v>216</v>
      </c>
      <c r="F40" s="32" t="s">
        <v>159</v>
      </c>
      <c r="G40" s="27" t="s">
        <v>217</v>
      </c>
      <c r="H40" s="32" t="s">
        <v>54</v>
      </c>
      <c r="I40" s="26">
        <v>2865000</v>
      </c>
      <c r="J40" s="25">
        <v>15.307275331414367</v>
      </c>
      <c r="K40" s="9" t="s">
        <v>60</v>
      </c>
      <c r="L40" s="32" t="s">
        <v>142</v>
      </c>
      <c r="M40" s="3">
        <v>0.66939908000000004</v>
      </c>
      <c r="N40" s="83" t="s">
        <v>66</v>
      </c>
      <c r="O40" s="11">
        <v>0</v>
      </c>
      <c r="P40" s="11">
        <v>20</v>
      </c>
      <c r="Q40" s="11">
        <v>10</v>
      </c>
      <c r="R40" s="11">
        <v>10</v>
      </c>
      <c r="S40" s="11">
        <v>4</v>
      </c>
      <c r="T40" s="11">
        <v>10</v>
      </c>
      <c r="U40" s="11">
        <v>5</v>
      </c>
      <c r="V40" s="100">
        <f t="shared" si="3"/>
        <v>59</v>
      </c>
      <c r="W40" s="4">
        <f t="shared" si="2"/>
        <v>8.85</v>
      </c>
      <c r="X40" s="4">
        <f t="shared" si="1"/>
        <v>24.157275331414368</v>
      </c>
      <c r="Y40" s="98"/>
      <c r="Z40" s="99" t="s">
        <v>77</v>
      </c>
      <c r="AA40" s="17"/>
    </row>
    <row r="41" spans="1:27" ht="45" x14ac:dyDescent="0.25">
      <c r="A41" s="32" t="s">
        <v>226</v>
      </c>
      <c r="B41" s="32" t="s">
        <v>22</v>
      </c>
      <c r="C41" s="32" t="s">
        <v>227</v>
      </c>
      <c r="D41" s="32" t="s">
        <v>29</v>
      </c>
      <c r="E41" s="32" t="s">
        <v>228</v>
      </c>
      <c r="F41" s="32" t="s">
        <v>123</v>
      </c>
      <c r="G41" s="27" t="s">
        <v>87</v>
      </c>
      <c r="H41" s="32" t="s">
        <v>54</v>
      </c>
      <c r="I41" s="26">
        <v>37100000</v>
      </c>
      <c r="J41" s="88">
        <v>15.052795133625869</v>
      </c>
      <c r="K41" s="27" t="s">
        <v>59</v>
      </c>
      <c r="L41" s="27" t="s">
        <v>62</v>
      </c>
      <c r="M41" s="18">
        <v>4.79184374</v>
      </c>
      <c r="N41" s="82" t="s">
        <v>65</v>
      </c>
      <c r="O41" s="11">
        <v>20</v>
      </c>
      <c r="P41" s="11">
        <v>20</v>
      </c>
      <c r="Q41" s="11">
        <v>0</v>
      </c>
      <c r="R41" s="11">
        <v>10</v>
      </c>
      <c r="S41" s="11">
        <v>4</v>
      </c>
      <c r="T41" s="11">
        <v>0</v>
      </c>
      <c r="U41" s="11">
        <v>0</v>
      </c>
      <c r="V41" s="100">
        <f t="shared" si="3"/>
        <v>54</v>
      </c>
      <c r="W41" s="4">
        <f t="shared" si="2"/>
        <v>8.1</v>
      </c>
      <c r="X41" s="4">
        <f t="shared" si="1"/>
        <v>23.152795133625869</v>
      </c>
      <c r="Y41" s="98"/>
      <c r="Z41" s="99"/>
      <c r="AA41" s="17"/>
    </row>
    <row r="42" spans="1:27" ht="45" x14ac:dyDescent="0.25">
      <c r="A42" s="32" t="s">
        <v>229</v>
      </c>
      <c r="B42" s="32" t="s">
        <v>21</v>
      </c>
      <c r="C42" s="32" t="s">
        <v>23</v>
      </c>
      <c r="D42" s="32" t="s">
        <v>31</v>
      </c>
      <c r="E42" s="32" t="s">
        <v>100</v>
      </c>
      <c r="F42" s="32" t="s">
        <v>230</v>
      </c>
      <c r="G42" s="27" t="s">
        <v>231</v>
      </c>
      <c r="H42" s="32" t="s">
        <v>54</v>
      </c>
      <c r="I42" s="26">
        <v>47690000</v>
      </c>
      <c r="J42" s="88">
        <v>15.016703016388576</v>
      </c>
      <c r="K42" s="27" t="s">
        <v>60</v>
      </c>
      <c r="L42" s="27" t="s">
        <v>63</v>
      </c>
      <c r="M42" s="18">
        <v>8.3148556100000004</v>
      </c>
      <c r="N42" s="35" t="s">
        <v>65</v>
      </c>
      <c r="O42" s="11">
        <v>0</v>
      </c>
      <c r="P42" s="11">
        <v>20</v>
      </c>
      <c r="Q42" s="11">
        <v>0</v>
      </c>
      <c r="R42" s="11">
        <v>10</v>
      </c>
      <c r="S42" s="11">
        <v>4</v>
      </c>
      <c r="T42" s="11">
        <v>0</v>
      </c>
      <c r="U42" s="11">
        <v>5</v>
      </c>
      <c r="V42" s="100">
        <f t="shared" si="3"/>
        <v>39</v>
      </c>
      <c r="W42" s="4">
        <f t="shared" si="2"/>
        <v>5.85</v>
      </c>
      <c r="X42" s="4">
        <f t="shared" si="1"/>
        <v>20.866703016388577</v>
      </c>
      <c r="Y42" s="98"/>
      <c r="Z42" s="99"/>
      <c r="AA42" s="17"/>
    </row>
    <row r="43" spans="1:27" s="17" customFormat="1" ht="45" x14ac:dyDescent="0.25">
      <c r="A43" s="27" t="s">
        <v>232</v>
      </c>
      <c r="B43" s="27" t="s">
        <v>22</v>
      </c>
      <c r="C43" s="27" t="s">
        <v>233</v>
      </c>
      <c r="D43" s="27" t="s">
        <v>30</v>
      </c>
      <c r="E43" s="27" t="s">
        <v>234</v>
      </c>
      <c r="F43" s="27" t="s">
        <v>235</v>
      </c>
      <c r="G43" s="27" t="s">
        <v>236</v>
      </c>
      <c r="H43" s="27" t="s">
        <v>54</v>
      </c>
      <c r="I43" s="8">
        <v>15311000</v>
      </c>
      <c r="J43" s="88">
        <v>14.867334103772471</v>
      </c>
      <c r="K43" s="27" t="s">
        <v>140</v>
      </c>
      <c r="L43" s="27" t="s">
        <v>285</v>
      </c>
      <c r="M43" s="1">
        <v>3.43382845</v>
      </c>
      <c r="N43" s="12" t="s">
        <v>65</v>
      </c>
      <c r="O43" s="13">
        <v>20</v>
      </c>
      <c r="P43" s="13">
        <v>20</v>
      </c>
      <c r="Q43" s="13">
        <v>0</v>
      </c>
      <c r="R43" s="13">
        <v>10</v>
      </c>
      <c r="S43" s="13">
        <v>10</v>
      </c>
      <c r="T43" s="13">
        <v>0</v>
      </c>
      <c r="U43" s="13">
        <v>0</v>
      </c>
      <c r="V43" s="100">
        <f t="shared" si="3"/>
        <v>60</v>
      </c>
      <c r="W43" s="15">
        <f t="shared" si="2"/>
        <v>9</v>
      </c>
      <c r="X43" s="15">
        <f t="shared" si="1"/>
        <v>23.867334103772471</v>
      </c>
      <c r="Y43" s="98" t="s">
        <v>783</v>
      </c>
      <c r="Z43" s="99">
        <v>100</v>
      </c>
    </row>
    <row r="44" spans="1:27" ht="105.75" customHeight="1" x14ac:dyDescent="0.25">
      <c r="A44" s="32" t="s">
        <v>237</v>
      </c>
      <c r="B44" s="32" t="s">
        <v>22</v>
      </c>
      <c r="C44" s="32" t="s">
        <v>238</v>
      </c>
      <c r="D44" s="32" t="s">
        <v>239</v>
      </c>
      <c r="E44" s="32" t="s">
        <v>240</v>
      </c>
      <c r="F44" s="32" t="s">
        <v>241</v>
      </c>
      <c r="G44" s="27" t="s">
        <v>242</v>
      </c>
      <c r="H44" s="32" t="s">
        <v>54</v>
      </c>
      <c r="I44" s="26">
        <v>28123000</v>
      </c>
      <c r="J44" s="88">
        <v>14.706528199000296</v>
      </c>
      <c r="K44" s="27" t="s">
        <v>59</v>
      </c>
      <c r="L44" s="27" t="s">
        <v>62</v>
      </c>
      <c r="M44" s="18">
        <v>4.7300197099999997</v>
      </c>
      <c r="N44" s="35" t="s">
        <v>65</v>
      </c>
      <c r="O44" s="11">
        <v>0</v>
      </c>
      <c r="P44" s="11">
        <v>20</v>
      </c>
      <c r="Q44" s="11">
        <v>0</v>
      </c>
      <c r="R44" s="11">
        <v>10</v>
      </c>
      <c r="S44" s="11">
        <v>6</v>
      </c>
      <c r="T44" s="11">
        <v>0</v>
      </c>
      <c r="U44" s="11">
        <v>0</v>
      </c>
      <c r="V44" s="100">
        <f t="shared" si="3"/>
        <v>36</v>
      </c>
      <c r="W44" s="4">
        <f t="shared" si="2"/>
        <v>5.3999999999999995</v>
      </c>
      <c r="X44" s="4">
        <f t="shared" si="1"/>
        <v>20.106528199000294</v>
      </c>
      <c r="Y44" s="98"/>
      <c r="Z44" s="99"/>
      <c r="AA44" s="17"/>
    </row>
    <row r="45" spans="1:27" ht="60" x14ac:dyDescent="0.25">
      <c r="A45" s="32" t="s">
        <v>243</v>
      </c>
      <c r="B45" s="32" t="s">
        <v>22</v>
      </c>
      <c r="C45" s="32" t="s">
        <v>244</v>
      </c>
      <c r="D45" s="32" t="s">
        <v>245</v>
      </c>
      <c r="E45" s="32" t="s">
        <v>246</v>
      </c>
      <c r="F45" s="32" t="s">
        <v>247</v>
      </c>
      <c r="G45" s="27" t="s">
        <v>248</v>
      </c>
      <c r="H45" s="32" t="s">
        <v>54</v>
      </c>
      <c r="I45" s="26">
        <v>243823000</v>
      </c>
      <c r="J45" s="88">
        <v>14.682005469447029</v>
      </c>
      <c r="K45" s="27" t="s">
        <v>59</v>
      </c>
      <c r="L45" s="27" t="s">
        <v>62</v>
      </c>
      <c r="M45" s="18">
        <v>8.0389782400000005</v>
      </c>
      <c r="N45" s="35" t="s">
        <v>225</v>
      </c>
      <c r="O45" s="11">
        <v>0</v>
      </c>
      <c r="P45" s="11">
        <v>20</v>
      </c>
      <c r="Q45" s="11">
        <v>0</v>
      </c>
      <c r="R45" s="11">
        <v>10</v>
      </c>
      <c r="S45" s="11">
        <v>4</v>
      </c>
      <c r="T45" s="11">
        <v>0</v>
      </c>
      <c r="U45" s="11">
        <v>0</v>
      </c>
      <c r="V45" s="100">
        <f t="shared" si="3"/>
        <v>34</v>
      </c>
      <c r="W45" s="4">
        <f t="shared" si="2"/>
        <v>5.0999999999999996</v>
      </c>
      <c r="X45" s="4">
        <f t="shared" si="1"/>
        <v>19.782005469447029</v>
      </c>
      <c r="Y45" s="98"/>
      <c r="Z45" s="99"/>
      <c r="AA45" s="17"/>
    </row>
    <row r="46" spans="1:27" ht="60" x14ac:dyDescent="0.25">
      <c r="A46" s="32" t="s">
        <v>249</v>
      </c>
      <c r="B46" s="32" t="s">
        <v>22</v>
      </c>
      <c r="C46" s="32" t="s">
        <v>250</v>
      </c>
      <c r="D46" s="32" t="s">
        <v>251</v>
      </c>
      <c r="E46" s="32" t="s">
        <v>252</v>
      </c>
      <c r="F46" s="32" t="s">
        <v>253</v>
      </c>
      <c r="G46" s="27" t="s">
        <v>254</v>
      </c>
      <c r="H46" s="32" t="s">
        <v>255</v>
      </c>
      <c r="I46" s="26">
        <v>107160000</v>
      </c>
      <c r="J46" s="88">
        <v>14.486247984681444</v>
      </c>
      <c r="K46" s="27" t="s">
        <v>59</v>
      </c>
      <c r="L46" s="27" t="s">
        <v>62</v>
      </c>
      <c r="M46" s="18">
        <v>19.89840036</v>
      </c>
      <c r="N46" s="35" t="s">
        <v>225</v>
      </c>
      <c r="O46" s="11">
        <v>20</v>
      </c>
      <c r="P46" s="11">
        <v>20</v>
      </c>
      <c r="Q46" s="11">
        <v>15</v>
      </c>
      <c r="R46" s="11">
        <v>10</v>
      </c>
      <c r="S46" s="11">
        <v>4</v>
      </c>
      <c r="T46" s="11">
        <v>0</v>
      </c>
      <c r="U46" s="11">
        <v>0</v>
      </c>
      <c r="V46" s="100">
        <f t="shared" si="3"/>
        <v>69</v>
      </c>
      <c r="W46" s="4">
        <f t="shared" si="2"/>
        <v>10.35</v>
      </c>
      <c r="X46" s="4">
        <f t="shared" si="1"/>
        <v>24.836247984681442</v>
      </c>
      <c r="Y46" s="82" t="s">
        <v>793</v>
      </c>
      <c r="Z46" s="99" t="s">
        <v>77</v>
      </c>
      <c r="AA46" s="17"/>
    </row>
    <row r="47" spans="1:27" s="17" customFormat="1" ht="45" x14ac:dyDescent="0.25">
      <c r="A47" s="27" t="s">
        <v>256</v>
      </c>
      <c r="B47" s="27" t="s">
        <v>22</v>
      </c>
      <c r="C47" s="27" t="s">
        <v>257</v>
      </c>
      <c r="D47" s="27" t="s">
        <v>30</v>
      </c>
      <c r="E47" s="27" t="s">
        <v>258</v>
      </c>
      <c r="F47" s="27" t="s">
        <v>259</v>
      </c>
      <c r="G47" s="27" t="s">
        <v>155</v>
      </c>
      <c r="H47" s="27" t="s">
        <v>156</v>
      </c>
      <c r="I47" s="8">
        <v>83523000</v>
      </c>
      <c r="J47" s="88">
        <v>14.314475659403286</v>
      </c>
      <c r="K47" s="27" t="s">
        <v>140</v>
      </c>
      <c r="L47" s="27" t="s">
        <v>285</v>
      </c>
      <c r="M47" s="1">
        <v>15.01</v>
      </c>
      <c r="N47" s="12" t="s">
        <v>225</v>
      </c>
      <c r="O47" s="13">
        <v>20</v>
      </c>
      <c r="P47" s="13">
        <v>20</v>
      </c>
      <c r="Q47" s="13">
        <v>0</v>
      </c>
      <c r="R47" s="13">
        <v>10</v>
      </c>
      <c r="S47" s="13">
        <v>4</v>
      </c>
      <c r="T47" s="13">
        <v>0</v>
      </c>
      <c r="U47" s="13">
        <v>0</v>
      </c>
      <c r="V47" s="100">
        <f t="shared" si="3"/>
        <v>54</v>
      </c>
      <c r="W47" s="15">
        <f t="shared" si="2"/>
        <v>8.1</v>
      </c>
      <c r="X47" s="15">
        <f t="shared" si="1"/>
        <v>22.414475659403287</v>
      </c>
      <c r="Y47" s="98"/>
      <c r="Z47" s="99"/>
    </row>
    <row r="48" spans="1:27" s="17" customFormat="1" ht="90" x14ac:dyDescent="0.25">
      <c r="A48" s="27" t="s">
        <v>260</v>
      </c>
      <c r="B48" s="27" t="s">
        <v>22</v>
      </c>
      <c r="C48" s="27" t="s">
        <v>261</v>
      </c>
      <c r="D48" s="27" t="s">
        <v>30</v>
      </c>
      <c r="E48" s="27" t="s">
        <v>259</v>
      </c>
      <c r="F48" s="27" t="s">
        <v>234</v>
      </c>
      <c r="G48" s="27" t="s">
        <v>155</v>
      </c>
      <c r="H48" s="27" t="s">
        <v>58</v>
      </c>
      <c r="I48" s="8">
        <v>101611000</v>
      </c>
      <c r="J48" s="88">
        <v>14.314475659403286</v>
      </c>
      <c r="K48" s="27" t="s">
        <v>140</v>
      </c>
      <c r="L48" s="27" t="s">
        <v>285</v>
      </c>
      <c r="M48" s="1">
        <v>15.01</v>
      </c>
      <c r="N48" s="12" t="s">
        <v>225</v>
      </c>
      <c r="O48" s="13">
        <v>20</v>
      </c>
      <c r="P48" s="13">
        <v>20</v>
      </c>
      <c r="Q48" s="13">
        <v>0</v>
      </c>
      <c r="R48" s="13">
        <v>10</v>
      </c>
      <c r="S48" s="13">
        <v>4</v>
      </c>
      <c r="T48" s="13">
        <v>0</v>
      </c>
      <c r="U48" s="13">
        <v>0</v>
      </c>
      <c r="V48" s="100">
        <f t="shared" si="3"/>
        <v>54</v>
      </c>
      <c r="W48" s="15">
        <f t="shared" si="2"/>
        <v>8.1</v>
      </c>
      <c r="X48" s="15">
        <f t="shared" si="1"/>
        <v>22.414475659403287</v>
      </c>
      <c r="Y48" s="98"/>
      <c r="Z48" s="99"/>
    </row>
    <row r="49" spans="1:27" ht="45" x14ac:dyDescent="0.25">
      <c r="A49" s="27" t="s">
        <v>262</v>
      </c>
      <c r="B49" s="32" t="s">
        <v>21</v>
      </c>
      <c r="C49" s="32" t="s">
        <v>23</v>
      </c>
      <c r="D49" s="32" t="s">
        <v>263</v>
      </c>
      <c r="E49" s="32" t="s">
        <v>264</v>
      </c>
      <c r="F49" s="32" t="s">
        <v>265</v>
      </c>
      <c r="G49" s="27" t="s">
        <v>266</v>
      </c>
      <c r="H49" s="32" t="s">
        <v>54</v>
      </c>
      <c r="I49" s="26">
        <v>47200000</v>
      </c>
      <c r="J49" s="88">
        <v>14.2576182807069</v>
      </c>
      <c r="K49" s="27" t="s">
        <v>61</v>
      </c>
      <c r="L49" s="27" t="s">
        <v>62</v>
      </c>
      <c r="M49" s="18">
        <v>4.5234868500000003</v>
      </c>
      <c r="N49" s="82" t="s">
        <v>66</v>
      </c>
      <c r="O49" s="11">
        <v>0</v>
      </c>
      <c r="P49" s="11">
        <v>20</v>
      </c>
      <c r="Q49" s="11">
        <v>0</v>
      </c>
      <c r="R49" s="11">
        <v>15</v>
      </c>
      <c r="S49" s="11">
        <v>6</v>
      </c>
      <c r="T49" s="11">
        <v>0</v>
      </c>
      <c r="U49" s="11">
        <v>0</v>
      </c>
      <c r="V49" s="100">
        <f t="shared" si="3"/>
        <v>41</v>
      </c>
      <c r="W49" s="4">
        <f t="shared" si="2"/>
        <v>6.1499999999999995</v>
      </c>
      <c r="X49" s="4">
        <f t="shared" si="1"/>
        <v>20.407618280706899</v>
      </c>
      <c r="Y49" s="98"/>
      <c r="Z49" s="99"/>
      <c r="AA49" s="17"/>
    </row>
    <row r="50" spans="1:27" s="17" customFormat="1" ht="45" x14ac:dyDescent="0.25">
      <c r="A50" s="27" t="s">
        <v>267</v>
      </c>
      <c r="B50" s="27" t="s">
        <v>21</v>
      </c>
      <c r="C50" s="27" t="s">
        <v>268</v>
      </c>
      <c r="D50" s="27" t="s">
        <v>30</v>
      </c>
      <c r="E50" s="27" t="s">
        <v>269</v>
      </c>
      <c r="F50" s="27" t="s">
        <v>270</v>
      </c>
      <c r="G50" s="27" t="s">
        <v>271</v>
      </c>
      <c r="H50" s="27" t="s">
        <v>54</v>
      </c>
      <c r="I50" s="8">
        <v>10339000</v>
      </c>
      <c r="J50" s="88">
        <v>14.100355948597652</v>
      </c>
      <c r="K50" s="27" t="s">
        <v>140</v>
      </c>
      <c r="L50" s="27" t="s">
        <v>285</v>
      </c>
      <c r="M50" s="1">
        <v>0.86413823999999995</v>
      </c>
      <c r="N50" s="83" t="s">
        <v>66</v>
      </c>
      <c r="O50" s="13">
        <v>20</v>
      </c>
      <c r="P50" s="13">
        <v>20</v>
      </c>
      <c r="Q50" s="13">
        <v>0</v>
      </c>
      <c r="R50" s="13">
        <v>10</v>
      </c>
      <c r="S50" s="13">
        <v>10</v>
      </c>
      <c r="T50" s="13">
        <v>10</v>
      </c>
      <c r="U50" s="13">
        <v>0</v>
      </c>
      <c r="V50" s="100">
        <f t="shared" si="3"/>
        <v>70</v>
      </c>
      <c r="W50" s="15">
        <f t="shared" si="2"/>
        <v>10.5</v>
      </c>
      <c r="X50" s="15">
        <f t="shared" si="1"/>
        <v>24.600355948597652</v>
      </c>
      <c r="Y50" s="98"/>
      <c r="Z50" s="99" t="s">
        <v>77</v>
      </c>
    </row>
    <row r="51" spans="1:27" s="17" customFormat="1" ht="45" x14ac:dyDescent="0.25">
      <c r="A51" s="27" t="s">
        <v>272</v>
      </c>
      <c r="B51" s="27" t="s">
        <v>22</v>
      </c>
      <c r="C51" s="27" t="s">
        <v>273</v>
      </c>
      <c r="D51" s="27" t="s">
        <v>30</v>
      </c>
      <c r="E51" s="27" t="s">
        <v>274</v>
      </c>
      <c r="F51" s="27" t="s">
        <v>258</v>
      </c>
      <c r="G51" s="27" t="s">
        <v>155</v>
      </c>
      <c r="H51" s="27" t="s">
        <v>156</v>
      </c>
      <c r="I51" s="8">
        <v>46927000</v>
      </c>
      <c r="J51" s="88">
        <v>13.810354255034532</v>
      </c>
      <c r="K51" s="27" t="s">
        <v>140</v>
      </c>
      <c r="L51" s="27" t="s">
        <v>285</v>
      </c>
      <c r="M51" s="1">
        <v>4.7926698400000003</v>
      </c>
      <c r="N51" s="83" t="s">
        <v>225</v>
      </c>
      <c r="O51" s="13">
        <v>20</v>
      </c>
      <c r="P51" s="13">
        <v>20</v>
      </c>
      <c r="Q51" s="13">
        <v>0</v>
      </c>
      <c r="R51" s="13">
        <v>10</v>
      </c>
      <c r="S51" s="13">
        <v>10</v>
      </c>
      <c r="T51" s="13">
        <v>0</v>
      </c>
      <c r="U51" s="13">
        <v>0</v>
      </c>
      <c r="V51" s="100">
        <f t="shared" si="3"/>
        <v>60</v>
      </c>
      <c r="W51" s="15">
        <f t="shared" si="2"/>
        <v>9</v>
      </c>
      <c r="X51" s="15">
        <f t="shared" si="1"/>
        <v>22.810354255034532</v>
      </c>
      <c r="Y51" s="98"/>
      <c r="Z51" s="99" t="s">
        <v>77</v>
      </c>
    </row>
    <row r="52" spans="1:27" s="17" customFormat="1" ht="45" x14ac:dyDescent="0.25">
      <c r="A52" s="27" t="s">
        <v>275</v>
      </c>
      <c r="B52" s="27" t="s">
        <v>21</v>
      </c>
      <c r="C52" s="27" t="s">
        <v>23</v>
      </c>
      <c r="D52" s="27" t="s">
        <v>31</v>
      </c>
      <c r="E52" s="27" t="s">
        <v>193</v>
      </c>
      <c r="F52" s="27" t="s">
        <v>99</v>
      </c>
      <c r="G52" s="27" t="s">
        <v>276</v>
      </c>
      <c r="H52" s="27" t="s">
        <v>54</v>
      </c>
      <c r="I52" s="8">
        <v>177603000</v>
      </c>
      <c r="J52" s="88">
        <v>13.524142880160033</v>
      </c>
      <c r="K52" s="27" t="s">
        <v>140</v>
      </c>
      <c r="L52" s="27" t="s">
        <v>221</v>
      </c>
      <c r="M52" s="1">
        <v>23.141321980000001</v>
      </c>
      <c r="N52" s="83" t="s">
        <v>65</v>
      </c>
      <c r="O52" s="13">
        <v>0</v>
      </c>
      <c r="P52" s="13">
        <v>0</v>
      </c>
      <c r="Q52" s="13">
        <v>0</v>
      </c>
      <c r="R52" s="13">
        <v>10</v>
      </c>
      <c r="S52" s="13">
        <v>4</v>
      </c>
      <c r="T52" s="13">
        <v>0</v>
      </c>
      <c r="U52" s="13">
        <v>0</v>
      </c>
      <c r="V52" s="100">
        <f t="shared" si="3"/>
        <v>14</v>
      </c>
      <c r="W52" s="15">
        <f t="shared" si="2"/>
        <v>2.1</v>
      </c>
      <c r="X52" s="15">
        <f t="shared" si="1"/>
        <v>15.624142880160033</v>
      </c>
      <c r="Y52" s="98"/>
      <c r="Z52" s="99"/>
    </row>
    <row r="53" spans="1:27" ht="45" x14ac:dyDescent="0.25">
      <c r="A53" s="32" t="s">
        <v>277</v>
      </c>
      <c r="B53" s="32" t="s">
        <v>22</v>
      </c>
      <c r="C53" s="32" t="s">
        <v>278</v>
      </c>
      <c r="D53" s="32" t="s">
        <v>184</v>
      </c>
      <c r="E53" s="32" t="s">
        <v>279</v>
      </c>
      <c r="F53" s="32" t="s">
        <v>159</v>
      </c>
      <c r="G53" s="27" t="s">
        <v>114</v>
      </c>
      <c r="H53" s="32" t="s">
        <v>54</v>
      </c>
      <c r="I53" s="26">
        <v>162547000</v>
      </c>
      <c r="J53" s="88">
        <v>13.174442262807576</v>
      </c>
      <c r="K53" s="27" t="s">
        <v>60</v>
      </c>
      <c r="L53" s="27" t="s">
        <v>64</v>
      </c>
      <c r="M53" s="18">
        <v>20.74746876</v>
      </c>
      <c r="N53" s="35" t="s">
        <v>65</v>
      </c>
      <c r="O53" s="11">
        <v>0</v>
      </c>
      <c r="P53" s="11">
        <v>0</v>
      </c>
      <c r="Q53" s="11">
        <v>0</v>
      </c>
      <c r="R53" s="11">
        <v>15</v>
      </c>
      <c r="S53" s="11">
        <v>6</v>
      </c>
      <c r="T53" s="11">
        <v>0</v>
      </c>
      <c r="U53" s="11">
        <v>0</v>
      </c>
      <c r="V53" s="100">
        <f t="shared" si="3"/>
        <v>21</v>
      </c>
      <c r="W53" s="4">
        <f t="shared" si="2"/>
        <v>3.15</v>
      </c>
      <c r="X53" s="4">
        <f t="shared" si="1"/>
        <v>16.324442262807576</v>
      </c>
      <c r="Y53" s="98"/>
      <c r="Z53" s="99"/>
      <c r="AA53" s="17"/>
    </row>
    <row r="54" spans="1:27" ht="45" x14ac:dyDescent="0.25">
      <c r="A54" s="32" t="s">
        <v>280</v>
      </c>
      <c r="B54" s="32" t="s">
        <v>22</v>
      </c>
      <c r="C54" s="32" t="s">
        <v>281</v>
      </c>
      <c r="D54" s="32" t="s">
        <v>184</v>
      </c>
      <c r="E54" s="32" t="s">
        <v>282</v>
      </c>
      <c r="F54" s="32" t="s">
        <v>279</v>
      </c>
      <c r="G54" s="27" t="s">
        <v>87</v>
      </c>
      <c r="H54" s="32" t="s">
        <v>54</v>
      </c>
      <c r="I54" s="26">
        <v>100800000</v>
      </c>
      <c r="J54" s="88">
        <v>12.823300939192313</v>
      </c>
      <c r="K54" s="27" t="s">
        <v>60</v>
      </c>
      <c r="L54" s="27" t="s">
        <v>64</v>
      </c>
      <c r="M54" s="18">
        <v>19.378999839999999</v>
      </c>
      <c r="N54" s="82" t="s">
        <v>65</v>
      </c>
      <c r="O54" s="11">
        <v>0</v>
      </c>
      <c r="P54" s="11">
        <v>20</v>
      </c>
      <c r="Q54" s="11">
        <v>0</v>
      </c>
      <c r="R54" s="11">
        <v>10</v>
      </c>
      <c r="S54" s="11">
        <v>6</v>
      </c>
      <c r="T54" s="11">
        <v>0</v>
      </c>
      <c r="U54" s="11">
        <v>0</v>
      </c>
      <c r="V54" s="100">
        <f t="shared" si="3"/>
        <v>36</v>
      </c>
      <c r="W54" s="4">
        <f t="shared" si="2"/>
        <v>5.3999999999999995</v>
      </c>
      <c r="X54" s="4">
        <f t="shared" si="1"/>
        <v>18.223300939192313</v>
      </c>
      <c r="Y54" s="98"/>
      <c r="Z54" s="99"/>
      <c r="AA54" s="17"/>
    </row>
    <row r="55" spans="1:27" ht="45" x14ac:dyDescent="0.25">
      <c r="A55" s="32" t="s">
        <v>283</v>
      </c>
      <c r="B55" s="32" t="s">
        <v>21</v>
      </c>
      <c r="C55" s="32" t="s">
        <v>26</v>
      </c>
      <c r="D55" s="32" t="s">
        <v>112</v>
      </c>
      <c r="E55" s="32" t="s">
        <v>284</v>
      </c>
      <c r="F55" s="32" t="s">
        <v>113</v>
      </c>
      <c r="G55" s="27" t="s">
        <v>114</v>
      </c>
      <c r="H55" s="32" t="s">
        <v>54</v>
      </c>
      <c r="I55" s="26">
        <v>69515000</v>
      </c>
      <c r="J55" s="88">
        <v>11.999478162797189</v>
      </c>
      <c r="K55" s="27" t="s">
        <v>60</v>
      </c>
      <c r="L55" s="27" t="s">
        <v>64</v>
      </c>
      <c r="M55" s="18">
        <v>8.1776252599999992</v>
      </c>
      <c r="N55" s="82" t="s">
        <v>65</v>
      </c>
      <c r="O55" s="11">
        <v>20</v>
      </c>
      <c r="P55" s="11">
        <v>0</v>
      </c>
      <c r="Q55" s="11">
        <v>0</v>
      </c>
      <c r="R55" s="11">
        <v>10</v>
      </c>
      <c r="S55" s="11">
        <v>4</v>
      </c>
      <c r="T55" s="11">
        <v>0</v>
      </c>
      <c r="U55" s="11">
        <v>0</v>
      </c>
      <c r="V55" s="100">
        <f t="shared" si="3"/>
        <v>34</v>
      </c>
      <c r="W55" s="4">
        <f t="shared" si="2"/>
        <v>5.0999999999999996</v>
      </c>
      <c r="X55" s="4">
        <f t="shared" si="1"/>
        <v>17.09947816279719</v>
      </c>
      <c r="Y55" s="98"/>
      <c r="Z55" s="99"/>
      <c r="AA55" s="17"/>
    </row>
    <row r="56" spans="1:27" ht="45" x14ac:dyDescent="0.25">
      <c r="A56" s="27" t="s">
        <v>287</v>
      </c>
      <c r="B56" s="27" t="s">
        <v>21</v>
      </c>
      <c r="C56" s="27" t="s">
        <v>288</v>
      </c>
      <c r="D56" s="27" t="s">
        <v>32</v>
      </c>
      <c r="E56" s="27" t="s">
        <v>289</v>
      </c>
      <c r="F56" s="27" t="s">
        <v>290</v>
      </c>
      <c r="G56" s="27" t="s">
        <v>291</v>
      </c>
      <c r="H56" s="27" t="s">
        <v>134</v>
      </c>
      <c r="I56" s="8">
        <v>9576000</v>
      </c>
      <c r="J56" s="88">
        <v>11.931682057287752</v>
      </c>
      <c r="K56" s="27" t="s">
        <v>61</v>
      </c>
      <c r="L56" s="27" t="s">
        <v>222</v>
      </c>
      <c r="M56" s="3">
        <v>31.005984739999999</v>
      </c>
      <c r="N56" s="12" t="s">
        <v>65</v>
      </c>
      <c r="O56" s="2">
        <v>0</v>
      </c>
      <c r="P56" s="2">
        <v>0</v>
      </c>
      <c r="Q56" s="2">
        <v>0</v>
      </c>
      <c r="R56" s="2">
        <v>10</v>
      </c>
      <c r="S56" s="2">
        <v>4</v>
      </c>
      <c r="T56" s="2">
        <v>10</v>
      </c>
      <c r="U56" s="2">
        <v>0</v>
      </c>
      <c r="V56" s="100">
        <f t="shared" si="3"/>
        <v>24</v>
      </c>
      <c r="W56" s="4">
        <f t="shared" si="2"/>
        <v>3.5999999999999996</v>
      </c>
      <c r="X56" s="4">
        <f t="shared" si="1"/>
        <v>15.531682057287751</v>
      </c>
      <c r="Y56" s="98"/>
      <c r="Z56" s="99"/>
      <c r="AA56" s="17"/>
    </row>
    <row r="57" spans="1:27" ht="45" x14ac:dyDescent="0.25">
      <c r="A57" s="27" t="s">
        <v>292</v>
      </c>
      <c r="B57" s="27" t="s">
        <v>22</v>
      </c>
      <c r="C57" s="27" t="s">
        <v>293</v>
      </c>
      <c r="D57" s="27" t="s">
        <v>294</v>
      </c>
      <c r="E57" s="27" t="s">
        <v>295</v>
      </c>
      <c r="F57" s="27" t="s">
        <v>211</v>
      </c>
      <c r="G57" s="27" t="s">
        <v>296</v>
      </c>
      <c r="H57" s="27" t="s">
        <v>156</v>
      </c>
      <c r="I57" s="8">
        <v>176158000</v>
      </c>
      <c r="J57" s="88">
        <v>11.413560902775865</v>
      </c>
      <c r="K57" s="27" t="s">
        <v>140</v>
      </c>
      <c r="L57" s="27" t="s">
        <v>285</v>
      </c>
      <c r="M57" s="3">
        <v>4.6859678499999999</v>
      </c>
      <c r="N57" s="83" t="s">
        <v>225</v>
      </c>
      <c r="O57" s="2">
        <v>20</v>
      </c>
      <c r="P57" s="2">
        <v>0</v>
      </c>
      <c r="Q57" s="2">
        <v>0</v>
      </c>
      <c r="R57" s="2">
        <v>15</v>
      </c>
      <c r="S57" s="2">
        <v>10</v>
      </c>
      <c r="T57" s="2">
        <v>0</v>
      </c>
      <c r="U57" s="2">
        <v>0</v>
      </c>
      <c r="V57" s="100">
        <f t="shared" si="3"/>
        <v>45</v>
      </c>
      <c r="W57" s="4">
        <f t="shared" si="2"/>
        <v>6.75</v>
      </c>
      <c r="X57" s="4">
        <f t="shared" si="1"/>
        <v>18.163560902775863</v>
      </c>
      <c r="Y57" s="98"/>
      <c r="Z57" s="99"/>
      <c r="AA57" s="17"/>
    </row>
    <row r="58" spans="1:27" ht="60" x14ac:dyDescent="0.25">
      <c r="A58" s="27" t="s">
        <v>297</v>
      </c>
      <c r="B58" s="27" t="s">
        <v>22</v>
      </c>
      <c r="C58" s="27" t="s">
        <v>298</v>
      </c>
      <c r="D58" s="27" t="s">
        <v>245</v>
      </c>
      <c r="E58" s="27" t="s">
        <v>299</v>
      </c>
      <c r="F58" s="27" t="s">
        <v>300</v>
      </c>
      <c r="G58" s="27" t="s">
        <v>301</v>
      </c>
      <c r="H58" s="27" t="s">
        <v>255</v>
      </c>
      <c r="I58" s="8">
        <v>10820000</v>
      </c>
      <c r="J58" s="88">
        <v>11.311510988440368</v>
      </c>
      <c r="K58" s="27" t="s">
        <v>59</v>
      </c>
      <c r="L58" s="27" t="s">
        <v>224</v>
      </c>
      <c r="M58" s="3">
        <v>3.11288316</v>
      </c>
      <c r="N58" s="83" t="s">
        <v>225</v>
      </c>
      <c r="O58" s="2">
        <v>20</v>
      </c>
      <c r="P58" s="2">
        <v>20</v>
      </c>
      <c r="Q58" s="2">
        <v>10</v>
      </c>
      <c r="R58" s="2">
        <v>10</v>
      </c>
      <c r="S58" s="2">
        <v>4</v>
      </c>
      <c r="T58" s="2">
        <v>10</v>
      </c>
      <c r="U58" s="2">
        <v>0</v>
      </c>
      <c r="V58" s="100">
        <f t="shared" si="3"/>
        <v>74</v>
      </c>
      <c r="W58" s="4">
        <f t="shared" si="2"/>
        <v>11.1</v>
      </c>
      <c r="X58" s="4">
        <f t="shared" si="1"/>
        <v>22.411510988440369</v>
      </c>
      <c r="Y58" s="82" t="s">
        <v>796</v>
      </c>
      <c r="Z58" s="99" t="s">
        <v>77</v>
      </c>
      <c r="AA58" s="17"/>
    </row>
    <row r="59" spans="1:27" ht="60" x14ac:dyDescent="0.25">
      <c r="A59" s="27" t="s">
        <v>302</v>
      </c>
      <c r="B59" s="27" t="s">
        <v>21</v>
      </c>
      <c r="C59" s="27" t="s">
        <v>97</v>
      </c>
      <c r="D59" s="27" t="s">
        <v>98</v>
      </c>
      <c r="E59" s="27" t="s">
        <v>303</v>
      </c>
      <c r="F59" s="27" t="s">
        <v>99</v>
      </c>
      <c r="G59" s="27" t="s">
        <v>114</v>
      </c>
      <c r="H59" s="27" t="s">
        <v>54</v>
      </c>
      <c r="I59" s="8">
        <v>18144000</v>
      </c>
      <c r="J59" s="88">
        <v>10.785227352532541</v>
      </c>
      <c r="K59" s="27" t="s">
        <v>60</v>
      </c>
      <c r="L59" s="27" t="s">
        <v>63</v>
      </c>
      <c r="M59" s="3">
        <v>1.64618201</v>
      </c>
      <c r="N59" s="83" t="s">
        <v>66</v>
      </c>
      <c r="O59" s="2">
        <v>0</v>
      </c>
      <c r="P59" s="2">
        <v>20</v>
      </c>
      <c r="Q59" s="2">
        <v>0</v>
      </c>
      <c r="R59" s="2">
        <v>15</v>
      </c>
      <c r="S59" s="2">
        <v>0</v>
      </c>
      <c r="T59" s="2">
        <v>0</v>
      </c>
      <c r="U59" s="2">
        <v>0</v>
      </c>
      <c r="V59" s="100">
        <f t="shared" si="3"/>
        <v>35</v>
      </c>
      <c r="W59" s="4">
        <f t="shared" si="2"/>
        <v>5.25</v>
      </c>
      <c r="X59" s="4">
        <f t="shared" si="1"/>
        <v>16.035227352532541</v>
      </c>
      <c r="Y59" s="98"/>
      <c r="Z59" s="99"/>
      <c r="AA59" s="17"/>
    </row>
    <row r="60" spans="1:27" ht="90" x14ac:dyDescent="0.25">
      <c r="A60" s="27" t="s">
        <v>304</v>
      </c>
      <c r="B60" s="27" t="s">
        <v>21</v>
      </c>
      <c r="C60" s="27" t="s">
        <v>305</v>
      </c>
      <c r="D60" s="27" t="s">
        <v>306</v>
      </c>
      <c r="E60" s="27" t="s">
        <v>307</v>
      </c>
      <c r="F60" s="27" t="s">
        <v>308</v>
      </c>
      <c r="G60" s="27" t="s">
        <v>309</v>
      </c>
      <c r="H60" s="27" t="s">
        <v>58</v>
      </c>
      <c r="I60" s="8">
        <v>9102000</v>
      </c>
      <c r="J60" s="88">
        <v>10.758108326799817</v>
      </c>
      <c r="K60" s="27" t="s">
        <v>59</v>
      </c>
      <c r="L60" s="27" t="s">
        <v>62</v>
      </c>
      <c r="M60" s="3">
        <v>2.0777362099999999</v>
      </c>
      <c r="N60" s="83" t="s">
        <v>66</v>
      </c>
      <c r="O60" s="2">
        <v>0</v>
      </c>
      <c r="P60" s="2">
        <v>0</v>
      </c>
      <c r="Q60" s="2">
        <v>0</v>
      </c>
      <c r="R60" s="2">
        <v>10</v>
      </c>
      <c r="S60" s="2">
        <v>4</v>
      </c>
      <c r="T60" s="2">
        <v>10</v>
      </c>
      <c r="U60" s="2">
        <v>0</v>
      </c>
      <c r="V60" s="100">
        <f t="shared" si="3"/>
        <v>24</v>
      </c>
      <c r="W60" s="4">
        <f t="shared" si="2"/>
        <v>3.5999999999999996</v>
      </c>
      <c r="X60" s="4">
        <f t="shared" si="1"/>
        <v>14.358108326799817</v>
      </c>
      <c r="Y60" s="98"/>
      <c r="Z60" s="99"/>
      <c r="AA60" s="17"/>
    </row>
    <row r="61" spans="1:27" ht="60" x14ac:dyDescent="0.25">
      <c r="A61" s="27" t="s">
        <v>310</v>
      </c>
      <c r="B61" s="27" t="s">
        <v>22</v>
      </c>
      <c r="C61" s="27" t="s">
        <v>311</v>
      </c>
      <c r="D61" s="27" t="s">
        <v>245</v>
      </c>
      <c r="E61" s="27" t="s">
        <v>312</v>
      </c>
      <c r="F61" s="27" t="s">
        <v>313</v>
      </c>
      <c r="G61" s="27" t="s">
        <v>314</v>
      </c>
      <c r="H61" s="27" t="s">
        <v>255</v>
      </c>
      <c r="I61" s="8">
        <v>10970000</v>
      </c>
      <c r="J61" s="88">
        <v>9.9179334869828164</v>
      </c>
      <c r="K61" s="27" t="s">
        <v>59</v>
      </c>
      <c r="L61" s="27" t="s">
        <v>224</v>
      </c>
      <c r="M61" s="3">
        <v>3.2713816900000001</v>
      </c>
      <c r="N61" s="83" t="s">
        <v>225</v>
      </c>
      <c r="O61" s="2">
        <v>20</v>
      </c>
      <c r="P61" s="2">
        <v>20</v>
      </c>
      <c r="Q61" s="2">
        <v>10</v>
      </c>
      <c r="R61" s="2">
        <v>10</v>
      </c>
      <c r="S61" s="2">
        <v>4</v>
      </c>
      <c r="T61" s="2">
        <v>10</v>
      </c>
      <c r="U61" s="2">
        <v>0</v>
      </c>
      <c r="V61" s="100">
        <f t="shared" si="3"/>
        <v>74</v>
      </c>
      <c r="W61" s="4">
        <f t="shared" si="2"/>
        <v>11.1</v>
      </c>
      <c r="X61" s="4">
        <f t="shared" si="1"/>
        <v>21.017933486982816</v>
      </c>
      <c r="Y61" s="82" t="s">
        <v>795</v>
      </c>
      <c r="Z61" s="99" t="s">
        <v>77</v>
      </c>
      <c r="AA61" s="17"/>
    </row>
    <row r="62" spans="1:27" ht="45" x14ac:dyDescent="0.25">
      <c r="A62" s="27" t="s">
        <v>315</v>
      </c>
      <c r="B62" s="27" t="s">
        <v>22</v>
      </c>
      <c r="C62" s="27" t="s">
        <v>23</v>
      </c>
      <c r="D62" s="27" t="s">
        <v>316</v>
      </c>
      <c r="E62" s="27" t="s">
        <v>138</v>
      </c>
      <c r="F62" s="27" t="s">
        <v>317</v>
      </c>
      <c r="G62" s="27" t="s">
        <v>318</v>
      </c>
      <c r="H62" s="27" t="s">
        <v>56</v>
      </c>
      <c r="I62" s="8">
        <v>12615000</v>
      </c>
      <c r="J62" s="88">
        <v>9.8921425931136717</v>
      </c>
      <c r="K62" s="27" t="s">
        <v>60</v>
      </c>
      <c r="L62" s="27" t="s">
        <v>142</v>
      </c>
      <c r="M62" s="3">
        <v>1.8813547500000001</v>
      </c>
      <c r="N62" s="83" t="s">
        <v>66</v>
      </c>
      <c r="O62" s="2">
        <v>0</v>
      </c>
      <c r="P62" s="2">
        <v>0</v>
      </c>
      <c r="Q62" s="2">
        <v>10</v>
      </c>
      <c r="R62" s="2">
        <v>10</v>
      </c>
      <c r="S62" s="2">
        <v>4</v>
      </c>
      <c r="T62" s="2">
        <v>10</v>
      </c>
      <c r="U62" s="2">
        <v>5</v>
      </c>
      <c r="V62" s="100">
        <f t="shared" si="3"/>
        <v>39</v>
      </c>
      <c r="W62" s="4">
        <f t="shared" si="2"/>
        <v>5.85</v>
      </c>
      <c r="X62" s="4">
        <f t="shared" si="1"/>
        <v>15.742142593113671</v>
      </c>
      <c r="Y62" s="98"/>
      <c r="Z62" s="99"/>
      <c r="AA62" s="17"/>
    </row>
    <row r="63" spans="1:27" ht="60" x14ac:dyDescent="0.25">
      <c r="A63" s="27" t="s">
        <v>319</v>
      </c>
      <c r="B63" s="27" t="s">
        <v>21</v>
      </c>
      <c r="C63" s="27" t="s">
        <v>23</v>
      </c>
      <c r="D63" s="27" t="s">
        <v>320</v>
      </c>
      <c r="E63" s="27" t="s">
        <v>321</v>
      </c>
      <c r="F63" s="27" t="s">
        <v>322</v>
      </c>
      <c r="G63" s="27" t="s">
        <v>323</v>
      </c>
      <c r="H63" s="27" t="s">
        <v>54</v>
      </c>
      <c r="I63" s="8">
        <v>128340000</v>
      </c>
      <c r="J63" s="88">
        <v>9.2944968929165839</v>
      </c>
      <c r="K63" s="27" t="s">
        <v>140</v>
      </c>
      <c r="L63" s="27" t="s">
        <v>337</v>
      </c>
      <c r="M63" s="3">
        <v>19.008307380000002</v>
      </c>
      <c r="N63" s="83" t="s">
        <v>65</v>
      </c>
      <c r="O63" s="2">
        <v>0</v>
      </c>
      <c r="P63" s="2">
        <v>0</v>
      </c>
      <c r="Q63" s="2">
        <v>0</v>
      </c>
      <c r="R63" s="2">
        <v>15</v>
      </c>
      <c r="S63" s="2">
        <v>4</v>
      </c>
      <c r="T63" s="2">
        <v>0</v>
      </c>
      <c r="U63" s="2">
        <v>0</v>
      </c>
      <c r="V63" s="100">
        <f t="shared" si="3"/>
        <v>19</v>
      </c>
      <c r="W63" s="4">
        <f t="shared" si="2"/>
        <v>2.85</v>
      </c>
      <c r="X63" s="4">
        <f t="shared" si="1"/>
        <v>12.144496892916584</v>
      </c>
      <c r="Y63" s="98"/>
      <c r="Z63" s="99"/>
      <c r="AA63" s="17"/>
    </row>
    <row r="64" spans="1:27" ht="60" x14ac:dyDescent="0.25">
      <c r="A64" s="27" t="s">
        <v>324</v>
      </c>
      <c r="B64" s="27" t="s">
        <v>22</v>
      </c>
      <c r="C64" s="27" t="s">
        <v>325</v>
      </c>
      <c r="D64" s="27" t="s">
        <v>245</v>
      </c>
      <c r="E64" s="27" t="s">
        <v>300</v>
      </c>
      <c r="F64" s="27" t="s">
        <v>312</v>
      </c>
      <c r="G64" s="27" t="s">
        <v>326</v>
      </c>
      <c r="H64" s="27" t="s">
        <v>255</v>
      </c>
      <c r="I64" s="8">
        <v>8270000</v>
      </c>
      <c r="J64" s="88">
        <v>9.0327500874816771</v>
      </c>
      <c r="K64" s="27" t="s">
        <v>59</v>
      </c>
      <c r="L64" s="27" t="s">
        <v>224</v>
      </c>
      <c r="M64" s="3">
        <v>2.2321726000000002</v>
      </c>
      <c r="N64" s="12" t="s">
        <v>225</v>
      </c>
      <c r="O64" s="2">
        <v>20</v>
      </c>
      <c r="P64" s="2">
        <v>20</v>
      </c>
      <c r="Q64" s="2">
        <v>10</v>
      </c>
      <c r="R64" s="2">
        <v>10</v>
      </c>
      <c r="S64" s="2">
        <v>0</v>
      </c>
      <c r="T64" s="2">
        <v>10</v>
      </c>
      <c r="U64" s="2">
        <v>0</v>
      </c>
      <c r="V64" s="100">
        <f t="shared" si="3"/>
        <v>70</v>
      </c>
      <c r="W64" s="4">
        <f t="shared" si="2"/>
        <v>10.5</v>
      </c>
      <c r="X64" s="4">
        <f t="shared" si="1"/>
        <v>19.532750087481677</v>
      </c>
      <c r="Y64" s="82" t="s">
        <v>795</v>
      </c>
      <c r="Z64" s="99" t="s">
        <v>77</v>
      </c>
      <c r="AA64" s="17"/>
    </row>
    <row r="65" spans="1:27" ht="45" x14ac:dyDescent="0.25">
      <c r="A65" s="27" t="s">
        <v>327</v>
      </c>
      <c r="B65" s="27" t="s">
        <v>21</v>
      </c>
      <c r="C65" s="27" t="s">
        <v>23</v>
      </c>
      <c r="D65" s="27" t="s">
        <v>328</v>
      </c>
      <c r="E65" s="27" t="s">
        <v>329</v>
      </c>
      <c r="F65" s="27" t="s">
        <v>330</v>
      </c>
      <c r="G65" s="27" t="s">
        <v>331</v>
      </c>
      <c r="H65" s="27" t="s">
        <v>134</v>
      </c>
      <c r="I65" s="8">
        <v>22230000</v>
      </c>
      <c r="J65" s="88">
        <v>8.9772503647263999</v>
      </c>
      <c r="K65" s="27" t="s">
        <v>59</v>
      </c>
      <c r="L65" s="27" t="s">
        <v>224</v>
      </c>
      <c r="M65" s="3">
        <v>8.4523883000000009</v>
      </c>
      <c r="N65" s="12" t="s">
        <v>143</v>
      </c>
      <c r="O65" s="2">
        <v>0</v>
      </c>
      <c r="P65" s="2">
        <v>0</v>
      </c>
      <c r="Q65" s="2">
        <v>10</v>
      </c>
      <c r="R65" s="2">
        <v>10</v>
      </c>
      <c r="S65" s="2">
        <v>4</v>
      </c>
      <c r="T65" s="2">
        <v>0</v>
      </c>
      <c r="U65" s="2">
        <v>0</v>
      </c>
      <c r="V65" s="100">
        <f t="shared" si="3"/>
        <v>24</v>
      </c>
      <c r="W65" s="4">
        <f t="shared" si="2"/>
        <v>3.5999999999999996</v>
      </c>
      <c r="X65" s="4">
        <f t="shared" si="1"/>
        <v>12.5772503647264</v>
      </c>
      <c r="Y65" s="98" t="s">
        <v>787</v>
      </c>
      <c r="Z65" s="99" t="s">
        <v>77</v>
      </c>
      <c r="AA65" s="17"/>
    </row>
    <row r="66" spans="1:27" ht="90" x14ac:dyDescent="0.25">
      <c r="A66" s="27" t="s">
        <v>332</v>
      </c>
      <c r="B66" s="27" t="s">
        <v>22</v>
      </c>
      <c r="C66" s="27" t="s">
        <v>333</v>
      </c>
      <c r="D66" s="27" t="s">
        <v>239</v>
      </c>
      <c r="E66" s="27" t="s">
        <v>334</v>
      </c>
      <c r="F66" s="27" t="s">
        <v>335</v>
      </c>
      <c r="G66" s="27" t="s">
        <v>336</v>
      </c>
      <c r="H66" s="27" t="s">
        <v>54</v>
      </c>
      <c r="I66" s="8">
        <v>29419000</v>
      </c>
      <c r="J66" s="88">
        <v>8.9336515996335351</v>
      </c>
      <c r="K66" s="27" t="s">
        <v>59</v>
      </c>
      <c r="L66" s="27" t="s">
        <v>62</v>
      </c>
      <c r="M66" s="3">
        <v>4.1777126999999998</v>
      </c>
      <c r="N66" s="12" t="s">
        <v>65</v>
      </c>
      <c r="O66" s="2">
        <v>20</v>
      </c>
      <c r="P66" s="2">
        <v>20</v>
      </c>
      <c r="Q66" s="2">
        <v>0</v>
      </c>
      <c r="R66" s="2">
        <v>10</v>
      </c>
      <c r="S66" s="2">
        <v>0</v>
      </c>
      <c r="T66" s="2">
        <v>0</v>
      </c>
      <c r="U66" s="2">
        <v>0</v>
      </c>
      <c r="V66" s="100">
        <f t="shared" si="3"/>
        <v>50</v>
      </c>
      <c r="W66" s="4">
        <f t="shared" si="2"/>
        <v>7.5</v>
      </c>
      <c r="X66" s="4">
        <f t="shared" si="1"/>
        <v>16.433651599633535</v>
      </c>
      <c r="Y66" s="98"/>
      <c r="Z66" s="99"/>
      <c r="AA66" s="17"/>
    </row>
    <row r="67" spans="1:27" ht="75" x14ac:dyDescent="0.25">
      <c r="A67" s="32" t="s">
        <v>338</v>
      </c>
      <c r="B67" s="32" t="s">
        <v>22</v>
      </c>
      <c r="C67" s="32" t="s">
        <v>339</v>
      </c>
      <c r="D67" s="32" t="s">
        <v>340</v>
      </c>
      <c r="E67" s="32" t="s">
        <v>341</v>
      </c>
      <c r="F67" s="32" t="s">
        <v>342</v>
      </c>
      <c r="G67" s="27" t="s">
        <v>343</v>
      </c>
      <c r="H67" s="32" t="s">
        <v>156</v>
      </c>
      <c r="I67" s="26">
        <v>62800000</v>
      </c>
      <c r="J67" s="88">
        <v>8.8429527861175075</v>
      </c>
      <c r="K67" s="32" t="s">
        <v>140</v>
      </c>
      <c r="L67" s="32" t="s">
        <v>285</v>
      </c>
      <c r="M67" s="34">
        <v>10.5</v>
      </c>
      <c r="N67" s="35" t="s">
        <v>225</v>
      </c>
      <c r="O67" s="11">
        <v>20</v>
      </c>
      <c r="P67" s="11">
        <v>20</v>
      </c>
      <c r="Q67" s="11">
        <v>0</v>
      </c>
      <c r="R67" s="11">
        <v>10</v>
      </c>
      <c r="S67" s="11">
        <v>0</v>
      </c>
      <c r="T67" s="11">
        <v>0</v>
      </c>
      <c r="U67" s="11">
        <v>0</v>
      </c>
      <c r="V67" s="100">
        <f t="shared" si="3"/>
        <v>50</v>
      </c>
      <c r="W67" s="4">
        <f t="shared" si="2"/>
        <v>7.5</v>
      </c>
      <c r="X67" s="4">
        <f t="shared" si="1"/>
        <v>16.342952786117507</v>
      </c>
      <c r="Y67" s="82" t="s">
        <v>784</v>
      </c>
      <c r="Z67" s="99">
        <v>100</v>
      </c>
      <c r="AA67" s="17"/>
    </row>
    <row r="68" spans="1:27" ht="105" x14ac:dyDescent="0.25">
      <c r="A68" s="32" t="s">
        <v>344</v>
      </c>
      <c r="B68" s="32" t="s">
        <v>22</v>
      </c>
      <c r="C68" s="32" t="s">
        <v>345</v>
      </c>
      <c r="D68" s="32" t="s">
        <v>340</v>
      </c>
      <c r="E68" s="32" t="s">
        <v>346</v>
      </c>
      <c r="F68" s="32" t="s">
        <v>341</v>
      </c>
      <c r="G68" s="27" t="s">
        <v>343</v>
      </c>
      <c r="H68" s="32" t="s">
        <v>156</v>
      </c>
      <c r="I68" s="26">
        <v>65500000</v>
      </c>
      <c r="J68" s="88">
        <v>8.8429527838918176</v>
      </c>
      <c r="K68" s="32" t="s">
        <v>140</v>
      </c>
      <c r="L68" s="32" t="s">
        <v>285</v>
      </c>
      <c r="M68" s="34">
        <v>10.5</v>
      </c>
      <c r="N68" s="35" t="s">
        <v>225</v>
      </c>
      <c r="O68" s="11">
        <v>20</v>
      </c>
      <c r="P68" s="11">
        <v>20</v>
      </c>
      <c r="Q68" s="11">
        <v>0</v>
      </c>
      <c r="R68" s="11">
        <v>10</v>
      </c>
      <c r="S68" s="11">
        <v>0</v>
      </c>
      <c r="T68" s="11">
        <v>0</v>
      </c>
      <c r="U68" s="11">
        <v>0</v>
      </c>
      <c r="V68" s="100">
        <f t="shared" ref="V68:V76" si="4">SUM(O68:U68)</f>
        <v>50</v>
      </c>
      <c r="W68" s="4">
        <f t="shared" si="2"/>
        <v>7.5</v>
      </c>
      <c r="X68" s="4">
        <f t="shared" si="1"/>
        <v>16.342952783891818</v>
      </c>
      <c r="Y68" s="82" t="s">
        <v>784</v>
      </c>
      <c r="Z68" s="99">
        <v>100</v>
      </c>
      <c r="AA68" s="17"/>
    </row>
    <row r="69" spans="1:27" ht="30" x14ac:dyDescent="0.25">
      <c r="A69" s="32" t="s">
        <v>347</v>
      </c>
      <c r="B69" s="32" t="s">
        <v>21</v>
      </c>
      <c r="C69" s="32" t="s">
        <v>348</v>
      </c>
      <c r="D69" s="32" t="s">
        <v>349</v>
      </c>
      <c r="E69" s="32" t="s">
        <v>350</v>
      </c>
      <c r="F69" s="32" t="s">
        <v>351</v>
      </c>
      <c r="G69" s="27" t="s">
        <v>352</v>
      </c>
      <c r="H69" s="32" t="s">
        <v>134</v>
      </c>
      <c r="I69" s="26">
        <v>18810000</v>
      </c>
      <c r="J69" s="88">
        <v>8.572410311183198</v>
      </c>
      <c r="K69" s="32" t="s">
        <v>60</v>
      </c>
      <c r="L69" s="32" t="s">
        <v>142</v>
      </c>
      <c r="M69" s="34">
        <v>10.90980718</v>
      </c>
      <c r="N69" s="35" t="s">
        <v>143</v>
      </c>
      <c r="O69" s="11">
        <v>20</v>
      </c>
      <c r="P69" s="11">
        <v>0</v>
      </c>
      <c r="Q69" s="11">
        <v>20</v>
      </c>
      <c r="R69" s="11">
        <v>15</v>
      </c>
      <c r="S69" s="11">
        <v>4</v>
      </c>
      <c r="T69" s="11">
        <v>0</v>
      </c>
      <c r="U69" s="11">
        <v>5</v>
      </c>
      <c r="V69" s="100">
        <f t="shared" si="4"/>
        <v>64</v>
      </c>
      <c r="W69" s="4">
        <f t="shared" ref="W69:W76" si="5">((O69+P69+Q69+R69+S69+T69+U69)*0.15)</f>
        <v>9.6</v>
      </c>
      <c r="X69" s="4">
        <f t="shared" ref="X69:X76" si="6">(J69+W69)</f>
        <v>18.172410311183199</v>
      </c>
      <c r="Y69" s="98" t="s">
        <v>782</v>
      </c>
      <c r="Z69" s="99" t="s">
        <v>77</v>
      </c>
    </row>
    <row r="70" spans="1:27" ht="75" x14ac:dyDescent="0.25">
      <c r="A70" s="32" t="s">
        <v>353</v>
      </c>
      <c r="B70" s="32" t="s">
        <v>21</v>
      </c>
      <c r="C70" s="32" t="s">
        <v>23</v>
      </c>
      <c r="D70" s="32" t="s">
        <v>328</v>
      </c>
      <c r="E70" s="32" t="s">
        <v>330</v>
      </c>
      <c r="F70" s="32" t="s">
        <v>354</v>
      </c>
      <c r="G70" s="27" t="s">
        <v>355</v>
      </c>
      <c r="H70" s="32" t="s">
        <v>134</v>
      </c>
      <c r="I70" s="26">
        <v>63156000</v>
      </c>
      <c r="J70" s="88">
        <v>8.3265800439154507</v>
      </c>
      <c r="K70" s="32" t="s">
        <v>59</v>
      </c>
      <c r="L70" s="32" t="s">
        <v>224</v>
      </c>
      <c r="M70" s="34">
        <v>24.529461470000001</v>
      </c>
      <c r="N70" s="82" t="s">
        <v>143</v>
      </c>
      <c r="O70" s="11">
        <v>0</v>
      </c>
      <c r="P70" s="11">
        <v>20</v>
      </c>
      <c r="Q70" s="11">
        <v>20</v>
      </c>
      <c r="R70" s="11">
        <v>15</v>
      </c>
      <c r="S70" s="11">
        <v>4</v>
      </c>
      <c r="T70" s="11">
        <v>0</v>
      </c>
      <c r="U70" s="11">
        <v>5</v>
      </c>
      <c r="V70" s="100">
        <f t="shared" si="4"/>
        <v>64</v>
      </c>
      <c r="W70" s="4">
        <f t="shared" si="5"/>
        <v>9.6</v>
      </c>
      <c r="X70" s="4">
        <f t="shared" si="6"/>
        <v>17.92658004391545</v>
      </c>
      <c r="Y70" s="98" t="s">
        <v>77</v>
      </c>
      <c r="Z70" s="99" t="s">
        <v>77</v>
      </c>
    </row>
    <row r="71" spans="1:27" ht="60" x14ac:dyDescent="0.25">
      <c r="A71" s="32" t="s">
        <v>356</v>
      </c>
      <c r="B71" s="32" t="s">
        <v>21</v>
      </c>
      <c r="C71" s="32" t="s">
        <v>23</v>
      </c>
      <c r="D71" s="32" t="s">
        <v>357</v>
      </c>
      <c r="E71" s="32" t="s">
        <v>282</v>
      </c>
      <c r="F71" s="32" t="s">
        <v>358</v>
      </c>
      <c r="G71" s="27" t="s">
        <v>359</v>
      </c>
      <c r="H71" s="32" t="s">
        <v>134</v>
      </c>
      <c r="I71" s="26">
        <v>857000</v>
      </c>
      <c r="J71" s="88">
        <v>7.7539478125157846</v>
      </c>
      <c r="K71" s="32" t="s">
        <v>59</v>
      </c>
      <c r="L71" s="32" t="s">
        <v>62</v>
      </c>
      <c r="M71" s="34">
        <v>0.73299192000000002</v>
      </c>
      <c r="N71" s="35" t="s">
        <v>143</v>
      </c>
      <c r="O71" s="11">
        <v>0</v>
      </c>
      <c r="P71" s="11">
        <v>20</v>
      </c>
      <c r="Q71" s="11">
        <v>20</v>
      </c>
      <c r="R71" s="11">
        <v>15</v>
      </c>
      <c r="S71" s="11">
        <v>0</v>
      </c>
      <c r="T71" s="11">
        <v>10</v>
      </c>
      <c r="U71" s="11">
        <v>5</v>
      </c>
      <c r="V71" s="100">
        <f t="shared" si="4"/>
        <v>70</v>
      </c>
      <c r="W71" s="4">
        <f t="shared" si="5"/>
        <v>10.5</v>
      </c>
      <c r="X71" s="4">
        <f t="shared" si="6"/>
        <v>18.253947812515783</v>
      </c>
      <c r="Y71" s="98"/>
      <c r="Z71" s="99" t="s">
        <v>77</v>
      </c>
    </row>
    <row r="72" spans="1:27" ht="45" x14ac:dyDescent="0.25">
      <c r="A72" s="32" t="s">
        <v>360</v>
      </c>
      <c r="B72" s="32" t="s">
        <v>22</v>
      </c>
      <c r="C72" s="32" t="s">
        <v>361</v>
      </c>
      <c r="D72" s="32" t="s">
        <v>30</v>
      </c>
      <c r="E72" s="32" t="s">
        <v>211</v>
      </c>
      <c r="F72" s="32" t="s">
        <v>274</v>
      </c>
      <c r="G72" s="27" t="s">
        <v>87</v>
      </c>
      <c r="H72" s="32" t="s">
        <v>54</v>
      </c>
      <c r="I72" s="26">
        <v>30200000</v>
      </c>
      <c r="J72" s="88">
        <v>7.4623474244977261</v>
      </c>
      <c r="K72" s="32" t="s">
        <v>140</v>
      </c>
      <c r="L72" s="32" t="s">
        <v>285</v>
      </c>
      <c r="M72" s="34">
        <v>5.2816702500000003</v>
      </c>
      <c r="N72" s="35" t="s">
        <v>65</v>
      </c>
      <c r="O72" s="11">
        <v>20</v>
      </c>
      <c r="P72" s="11">
        <v>20</v>
      </c>
      <c r="Q72" s="11">
        <v>0</v>
      </c>
      <c r="R72" s="11">
        <v>10</v>
      </c>
      <c r="S72" s="11">
        <v>4</v>
      </c>
      <c r="T72" s="11">
        <v>0</v>
      </c>
      <c r="U72" s="11">
        <v>0</v>
      </c>
      <c r="V72" s="100">
        <f t="shared" si="4"/>
        <v>54</v>
      </c>
      <c r="W72" s="4">
        <f t="shared" si="5"/>
        <v>8.1</v>
      </c>
      <c r="X72" s="4">
        <f t="shared" si="6"/>
        <v>15.562347424497727</v>
      </c>
      <c r="Y72" s="98"/>
      <c r="Z72" s="99"/>
    </row>
    <row r="73" spans="1:27" ht="60" x14ac:dyDescent="0.25">
      <c r="A73" s="32" t="s">
        <v>362</v>
      </c>
      <c r="B73" s="32" t="s">
        <v>22</v>
      </c>
      <c r="C73" s="32" t="s">
        <v>363</v>
      </c>
      <c r="D73" s="32" t="s">
        <v>245</v>
      </c>
      <c r="E73" s="32" t="s">
        <v>313</v>
      </c>
      <c r="F73" s="32" t="s">
        <v>364</v>
      </c>
      <c r="G73" s="27" t="s">
        <v>365</v>
      </c>
      <c r="H73" s="32" t="s">
        <v>255</v>
      </c>
      <c r="I73" s="26">
        <v>10820000</v>
      </c>
      <c r="J73" s="88">
        <v>7.1178840521829905</v>
      </c>
      <c r="K73" s="32" t="s">
        <v>59</v>
      </c>
      <c r="L73" s="32" t="s">
        <v>224</v>
      </c>
      <c r="M73" s="34">
        <v>3.08770904</v>
      </c>
      <c r="N73" s="35" t="s">
        <v>225</v>
      </c>
      <c r="O73" s="11">
        <v>20</v>
      </c>
      <c r="P73" s="11">
        <v>20</v>
      </c>
      <c r="Q73" s="11">
        <v>10</v>
      </c>
      <c r="R73" s="11">
        <v>10</v>
      </c>
      <c r="S73" s="11">
        <v>0</v>
      </c>
      <c r="T73" s="11">
        <v>10</v>
      </c>
      <c r="U73" s="11">
        <v>0</v>
      </c>
      <c r="V73" s="100">
        <f t="shared" si="4"/>
        <v>70</v>
      </c>
      <c r="W73" s="4">
        <f t="shared" si="5"/>
        <v>10.5</v>
      </c>
      <c r="X73" s="4">
        <f t="shared" si="6"/>
        <v>17.61788405218299</v>
      </c>
      <c r="Y73" s="82" t="s">
        <v>795</v>
      </c>
      <c r="Z73" s="99" t="s">
        <v>77</v>
      </c>
    </row>
    <row r="74" spans="1:27" ht="60" x14ac:dyDescent="0.25">
      <c r="A74" s="32" t="s">
        <v>366</v>
      </c>
      <c r="B74" s="32" t="s">
        <v>22</v>
      </c>
      <c r="C74" s="32" t="s">
        <v>367</v>
      </c>
      <c r="D74" s="32" t="s">
        <v>245</v>
      </c>
      <c r="E74" s="32" t="s">
        <v>364</v>
      </c>
      <c r="F74" s="32" t="s">
        <v>299</v>
      </c>
      <c r="G74" s="27" t="s">
        <v>368</v>
      </c>
      <c r="H74" s="32" t="s">
        <v>255</v>
      </c>
      <c r="I74" s="26">
        <v>9220000</v>
      </c>
      <c r="J74" s="88">
        <v>5.9074079661518368</v>
      </c>
      <c r="K74" s="32" t="s">
        <v>59</v>
      </c>
      <c r="L74" s="32" t="s">
        <v>224</v>
      </c>
      <c r="M74" s="34">
        <v>2.7031267099999998</v>
      </c>
      <c r="N74" s="35" t="s">
        <v>225</v>
      </c>
      <c r="O74" s="11">
        <v>20</v>
      </c>
      <c r="P74" s="11">
        <v>20</v>
      </c>
      <c r="Q74" s="11">
        <v>10</v>
      </c>
      <c r="R74" s="11">
        <v>10</v>
      </c>
      <c r="S74" s="11">
        <v>0</v>
      </c>
      <c r="T74" s="11">
        <v>10</v>
      </c>
      <c r="U74" s="11">
        <v>0</v>
      </c>
      <c r="V74" s="100">
        <f t="shared" si="4"/>
        <v>70</v>
      </c>
      <c r="W74" s="4">
        <f t="shared" si="5"/>
        <v>10.5</v>
      </c>
      <c r="X74" s="4">
        <f t="shared" si="6"/>
        <v>16.407407966151837</v>
      </c>
      <c r="Y74" s="82" t="s">
        <v>795</v>
      </c>
      <c r="Z74" s="99" t="s">
        <v>77</v>
      </c>
    </row>
    <row r="75" spans="1:27" ht="45" x14ac:dyDescent="0.25">
      <c r="A75" s="32" t="s">
        <v>369</v>
      </c>
      <c r="B75" s="32" t="s">
        <v>21</v>
      </c>
      <c r="C75" s="32" t="s">
        <v>23</v>
      </c>
      <c r="D75" s="32" t="s">
        <v>370</v>
      </c>
      <c r="E75" s="32" t="s">
        <v>371</v>
      </c>
      <c r="F75" s="32" t="s">
        <v>372</v>
      </c>
      <c r="G75" s="27" t="s">
        <v>373</v>
      </c>
      <c r="H75" s="32" t="s">
        <v>134</v>
      </c>
      <c r="I75" s="26">
        <v>54720000</v>
      </c>
      <c r="J75" s="88">
        <v>4.0613867229611387</v>
      </c>
      <c r="K75" s="32" t="s">
        <v>59</v>
      </c>
      <c r="L75" s="32" t="s">
        <v>224</v>
      </c>
      <c r="M75" s="34">
        <v>21.772293560000001</v>
      </c>
      <c r="N75" s="82" t="s">
        <v>143</v>
      </c>
      <c r="O75" s="11">
        <v>20</v>
      </c>
      <c r="P75" s="11">
        <v>20</v>
      </c>
      <c r="Q75" s="11">
        <v>20</v>
      </c>
      <c r="R75" s="11">
        <v>15</v>
      </c>
      <c r="S75" s="11">
        <v>0</v>
      </c>
      <c r="T75" s="11">
        <v>0</v>
      </c>
      <c r="U75" s="11">
        <v>5</v>
      </c>
      <c r="V75" s="100">
        <f t="shared" si="4"/>
        <v>80</v>
      </c>
      <c r="W75" s="4">
        <f t="shared" si="5"/>
        <v>12</v>
      </c>
      <c r="X75" s="4">
        <f t="shared" si="6"/>
        <v>16.061386722961139</v>
      </c>
      <c r="Y75" s="98"/>
      <c r="Z75" s="99" t="s">
        <v>77</v>
      </c>
    </row>
    <row r="76" spans="1:27" ht="75" x14ac:dyDescent="0.25">
      <c r="A76" s="32" t="s">
        <v>374</v>
      </c>
      <c r="B76" s="32" t="s">
        <v>21</v>
      </c>
      <c r="C76" s="32" t="s">
        <v>23</v>
      </c>
      <c r="D76" s="32" t="s">
        <v>375</v>
      </c>
      <c r="E76" s="32" t="s">
        <v>376</v>
      </c>
      <c r="F76" s="32" t="s">
        <v>23</v>
      </c>
      <c r="G76" s="27" t="s">
        <v>377</v>
      </c>
      <c r="H76" s="32" t="s">
        <v>53</v>
      </c>
      <c r="I76" s="26">
        <v>775000</v>
      </c>
      <c r="J76" s="88">
        <v>3.1691963175154574</v>
      </c>
      <c r="K76" s="32" t="s">
        <v>59</v>
      </c>
      <c r="L76" s="32" t="s">
        <v>62</v>
      </c>
      <c r="M76" s="34">
        <v>0.5</v>
      </c>
      <c r="N76" s="82" t="s">
        <v>66</v>
      </c>
      <c r="O76" s="11">
        <v>0</v>
      </c>
      <c r="P76" s="11">
        <v>20</v>
      </c>
      <c r="Q76" s="11">
        <v>0</v>
      </c>
      <c r="R76" s="11">
        <v>15</v>
      </c>
      <c r="S76" s="11">
        <v>0</v>
      </c>
      <c r="T76" s="11">
        <v>10</v>
      </c>
      <c r="U76" s="11">
        <v>0</v>
      </c>
      <c r="V76" s="100">
        <f t="shared" si="4"/>
        <v>45</v>
      </c>
      <c r="W76" s="4">
        <f t="shared" si="5"/>
        <v>6.75</v>
      </c>
      <c r="X76" s="4">
        <f t="shared" si="6"/>
        <v>9.9191963175154569</v>
      </c>
      <c r="Y76" s="98"/>
      <c r="Z76" s="99"/>
    </row>
  </sheetData>
  <autoFilter ref="A3:V76"/>
  <mergeCells count="1">
    <mergeCell ref="O2:V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A80"/>
  <sheetViews>
    <sheetView tabSelected="1" topLeftCell="H1" zoomScale="66" zoomScaleNormal="66" workbookViewId="0">
      <selection activeCell="AB7" sqref="AB7"/>
    </sheetView>
  </sheetViews>
  <sheetFormatPr defaultRowHeight="15" x14ac:dyDescent="0.25"/>
  <cols>
    <col min="1" max="1" width="9.7109375" customWidth="1"/>
    <col min="2" max="2" width="11.5703125" customWidth="1"/>
    <col min="4" max="6" width="13.7109375" customWidth="1"/>
    <col min="7" max="7" width="46.42578125" customWidth="1"/>
    <col min="8" max="8" width="15" customWidth="1"/>
    <col min="9" max="9" width="18.42578125" customWidth="1"/>
    <col min="10" max="10" width="13.5703125" customWidth="1"/>
    <col min="11" max="12" width="13.42578125" customWidth="1"/>
    <col min="13" max="13" width="10" customWidth="1"/>
    <col min="14" max="14" width="13" customWidth="1"/>
    <col min="15" max="16" width="11.7109375" customWidth="1"/>
    <col min="17" max="17" width="16.7109375" customWidth="1"/>
    <col min="18" max="18" width="13.7109375" customWidth="1"/>
    <col min="19" max="19" width="16" customWidth="1"/>
    <col min="20" max="20" width="16.7109375" customWidth="1"/>
    <col min="21" max="21" width="11.7109375" customWidth="1"/>
    <col min="22" max="22" width="12" customWidth="1"/>
    <col min="23" max="23" width="13" hidden="1" customWidth="1"/>
    <col min="24" max="24" width="13.42578125" hidden="1" customWidth="1"/>
    <col min="25" max="25" width="41.7109375" customWidth="1"/>
    <col min="26" max="26" width="13" customWidth="1"/>
  </cols>
  <sheetData>
    <row r="1" spans="1:27" ht="51" customHeight="1" x14ac:dyDescent="0.9">
      <c r="Y1" s="23" t="s">
        <v>76</v>
      </c>
    </row>
    <row r="2" spans="1:27" ht="32.25" customHeight="1" x14ac:dyDescent="0.25">
      <c r="O2" s="116" t="s">
        <v>74</v>
      </c>
      <c r="P2" s="117"/>
      <c r="Q2" s="117"/>
      <c r="R2" s="117"/>
      <c r="S2" s="117"/>
      <c r="T2" s="117"/>
      <c r="U2" s="117"/>
      <c r="V2" s="118"/>
    </row>
    <row r="3" spans="1:27" ht="78" customHeight="1" x14ac:dyDescent="0.25">
      <c r="A3" s="28" t="s">
        <v>0</v>
      </c>
      <c r="B3" s="28" t="s">
        <v>1</v>
      </c>
      <c r="C3" s="28" t="s">
        <v>2</v>
      </c>
      <c r="D3" s="28" t="s">
        <v>3</v>
      </c>
      <c r="E3" s="28" t="s">
        <v>4</v>
      </c>
      <c r="F3" s="28" t="s">
        <v>5</v>
      </c>
      <c r="G3" s="28" t="s">
        <v>6</v>
      </c>
      <c r="H3" s="28" t="s">
        <v>7</v>
      </c>
      <c r="I3" s="29" t="s">
        <v>8</v>
      </c>
      <c r="J3" s="30" t="s">
        <v>809</v>
      </c>
      <c r="K3" s="28" t="s">
        <v>9</v>
      </c>
      <c r="L3" s="28" t="s">
        <v>10</v>
      </c>
      <c r="M3" s="30" t="s">
        <v>11</v>
      </c>
      <c r="N3" s="28" t="s">
        <v>12</v>
      </c>
      <c r="O3" s="14" t="s">
        <v>69</v>
      </c>
      <c r="P3" s="14" t="s">
        <v>378</v>
      </c>
      <c r="Q3" s="14" t="s">
        <v>68</v>
      </c>
      <c r="R3" s="14" t="s">
        <v>379</v>
      </c>
      <c r="S3" s="14" t="s">
        <v>380</v>
      </c>
      <c r="T3" s="14" t="s">
        <v>73</v>
      </c>
      <c r="U3" s="14" t="s">
        <v>67</v>
      </c>
      <c r="V3" s="30" t="s">
        <v>75</v>
      </c>
      <c r="W3" s="30" t="s">
        <v>550</v>
      </c>
      <c r="X3" s="30" t="s">
        <v>286</v>
      </c>
      <c r="Y3" s="78" t="s">
        <v>780</v>
      </c>
      <c r="Z3" s="96" t="s">
        <v>781</v>
      </c>
    </row>
    <row r="4" spans="1:27" ht="60" x14ac:dyDescent="0.25">
      <c r="A4" s="32" t="s">
        <v>14</v>
      </c>
      <c r="B4" s="33" t="s">
        <v>21</v>
      </c>
      <c r="C4" s="32" t="s">
        <v>23</v>
      </c>
      <c r="D4" s="32" t="s">
        <v>28</v>
      </c>
      <c r="E4" s="32" t="s">
        <v>35</v>
      </c>
      <c r="F4" s="32" t="s">
        <v>23</v>
      </c>
      <c r="G4" s="32" t="s">
        <v>46</v>
      </c>
      <c r="H4" s="32" t="s">
        <v>53</v>
      </c>
      <c r="I4" s="31">
        <v>233000</v>
      </c>
      <c r="J4" s="25">
        <v>38.316036488056582</v>
      </c>
      <c r="K4" s="32" t="s">
        <v>59</v>
      </c>
      <c r="L4" s="32" t="s">
        <v>62</v>
      </c>
      <c r="M4" s="34">
        <v>0.5</v>
      </c>
      <c r="N4" s="35" t="s">
        <v>66</v>
      </c>
      <c r="O4" s="22">
        <v>0</v>
      </c>
      <c r="P4" s="22">
        <v>10</v>
      </c>
      <c r="Q4" s="22">
        <v>15</v>
      </c>
      <c r="R4" s="22">
        <v>0</v>
      </c>
      <c r="S4" s="22">
        <v>5</v>
      </c>
      <c r="T4" s="22">
        <v>10</v>
      </c>
      <c r="U4" s="22">
        <v>0</v>
      </c>
      <c r="V4" s="73">
        <f t="shared" ref="V4:V15" si="0">SUM(O4:U4)</f>
        <v>40</v>
      </c>
      <c r="W4" s="4">
        <f>((O4+P4+Q4+R4+S4+T4+U4)*0.25)</f>
        <v>10</v>
      </c>
      <c r="X4" s="4">
        <f>(J4+W4)</f>
        <v>48.316036488056582</v>
      </c>
      <c r="Y4" s="9"/>
      <c r="Z4" s="99">
        <v>100</v>
      </c>
      <c r="AA4" s="17"/>
    </row>
    <row r="5" spans="1:27" ht="60" x14ac:dyDescent="0.25">
      <c r="A5" s="32" t="s">
        <v>13</v>
      </c>
      <c r="B5" s="33" t="s">
        <v>21</v>
      </c>
      <c r="C5" s="32" t="s">
        <v>23</v>
      </c>
      <c r="D5" s="32" t="s">
        <v>27</v>
      </c>
      <c r="E5" s="32" t="s">
        <v>34</v>
      </c>
      <c r="F5" s="32" t="s">
        <v>23</v>
      </c>
      <c r="G5" s="32" t="s">
        <v>45</v>
      </c>
      <c r="H5" s="32" t="s">
        <v>53</v>
      </c>
      <c r="I5" s="31">
        <v>465000</v>
      </c>
      <c r="J5" s="25">
        <v>38.082408445279455</v>
      </c>
      <c r="K5" s="32" t="s">
        <v>59</v>
      </c>
      <c r="L5" s="32" t="s">
        <v>62</v>
      </c>
      <c r="M5" s="34">
        <v>0.5</v>
      </c>
      <c r="N5" s="35" t="s">
        <v>65</v>
      </c>
      <c r="O5" s="22">
        <v>0</v>
      </c>
      <c r="P5" s="22">
        <v>10</v>
      </c>
      <c r="Q5" s="22">
        <v>15</v>
      </c>
      <c r="R5" s="22">
        <v>0</v>
      </c>
      <c r="S5" s="22">
        <v>5</v>
      </c>
      <c r="T5" s="22">
        <v>10</v>
      </c>
      <c r="U5" s="22">
        <v>0</v>
      </c>
      <c r="V5" s="73">
        <f t="shared" si="0"/>
        <v>40</v>
      </c>
      <c r="W5" s="4">
        <f t="shared" ref="W5:W68" si="1">((O5+P5+Q5+R5+S5+T5+U5)*0.25)</f>
        <v>10</v>
      </c>
      <c r="X5" s="4">
        <f t="shared" ref="X5:X68" si="2">(J5+W5)</f>
        <v>48.082408445279455</v>
      </c>
      <c r="Y5" s="9"/>
      <c r="Z5" s="99">
        <v>100</v>
      </c>
      <c r="AA5" s="17"/>
    </row>
    <row r="6" spans="1:27" ht="45" x14ac:dyDescent="0.25">
      <c r="A6" s="32" t="s">
        <v>18</v>
      </c>
      <c r="B6" s="33" t="s">
        <v>21</v>
      </c>
      <c r="C6" s="32" t="s">
        <v>23</v>
      </c>
      <c r="D6" s="32" t="s">
        <v>31</v>
      </c>
      <c r="E6" s="32" t="s">
        <v>39</v>
      </c>
      <c r="F6" s="32" t="s">
        <v>43</v>
      </c>
      <c r="G6" s="32" t="s">
        <v>50</v>
      </c>
      <c r="H6" s="32" t="s">
        <v>54</v>
      </c>
      <c r="I6" s="31">
        <v>132776000</v>
      </c>
      <c r="J6" s="25">
        <v>21.567712784426682</v>
      </c>
      <c r="K6" s="32" t="s">
        <v>60</v>
      </c>
      <c r="L6" s="32" t="s">
        <v>64</v>
      </c>
      <c r="M6" s="34">
        <v>12.24198983</v>
      </c>
      <c r="N6" s="35" t="s">
        <v>65</v>
      </c>
      <c r="O6" s="22">
        <v>0</v>
      </c>
      <c r="P6" s="22">
        <v>10</v>
      </c>
      <c r="Q6" s="22">
        <v>2</v>
      </c>
      <c r="R6" s="22">
        <v>0</v>
      </c>
      <c r="S6" s="22">
        <v>10</v>
      </c>
      <c r="T6" s="22">
        <v>10</v>
      </c>
      <c r="U6" s="22">
        <v>0</v>
      </c>
      <c r="V6" s="73">
        <f t="shared" si="0"/>
        <v>32</v>
      </c>
      <c r="W6" s="4">
        <f t="shared" si="1"/>
        <v>8</v>
      </c>
      <c r="X6" s="4">
        <f t="shared" si="2"/>
        <v>29.567712784426682</v>
      </c>
      <c r="Y6" s="9"/>
      <c r="Z6" s="99"/>
      <c r="AA6" s="17"/>
    </row>
    <row r="7" spans="1:27" ht="45" x14ac:dyDescent="0.25">
      <c r="A7" s="32" t="s">
        <v>19</v>
      </c>
      <c r="B7" s="33" t="s">
        <v>21</v>
      </c>
      <c r="C7" s="32" t="s">
        <v>23</v>
      </c>
      <c r="D7" s="32" t="s">
        <v>32</v>
      </c>
      <c r="E7" s="32" t="s">
        <v>40</v>
      </c>
      <c r="F7" s="32" t="s">
        <v>23</v>
      </c>
      <c r="G7" s="32" t="s">
        <v>51</v>
      </c>
      <c r="H7" s="32" t="s">
        <v>57</v>
      </c>
      <c r="I7" s="31">
        <v>2175000</v>
      </c>
      <c r="J7" s="25">
        <v>20.38949763851771</v>
      </c>
      <c r="K7" s="32" t="s">
        <v>61</v>
      </c>
      <c r="L7" s="32" t="s">
        <v>62</v>
      </c>
      <c r="M7" s="34">
        <v>2</v>
      </c>
      <c r="N7" s="35" t="s">
        <v>65</v>
      </c>
      <c r="O7" s="22">
        <v>0</v>
      </c>
      <c r="P7" s="22">
        <v>10</v>
      </c>
      <c r="Q7" s="22">
        <v>15</v>
      </c>
      <c r="R7" s="22">
        <v>0</v>
      </c>
      <c r="S7" s="22">
        <v>5</v>
      </c>
      <c r="T7" s="22">
        <v>10</v>
      </c>
      <c r="U7" s="22">
        <v>0</v>
      </c>
      <c r="V7" s="73">
        <f t="shared" si="0"/>
        <v>40</v>
      </c>
      <c r="W7" s="4">
        <f t="shared" si="1"/>
        <v>10</v>
      </c>
      <c r="X7" s="4">
        <f t="shared" si="2"/>
        <v>30.38949763851771</v>
      </c>
      <c r="Y7" s="9"/>
      <c r="Z7" s="99"/>
      <c r="AA7" s="17"/>
    </row>
    <row r="8" spans="1:27" ht="60" x14ac:dyDescent="0.25">
      <c r="A8" s="32" t="s">
        <v>78</v>
      </c>
      <c r="B8" s="33" t="s">
        <v>21</v>
      </c>
      <c r="C8" s="32" t="s">
        <v>23</v>
      </c>
      <c r="D8" s="32" t="s">
        <v>79</v>
      </c>
      <c r="E8" s="32" t="s">
        <v>80</v>
      </c>
      <c r="F8" s="32" t="s">
        <v>81</v>
      </c>
      <c r="G8" s="32" t="s">
        <v>82</v>
      </c>
      <c r="H8" s="32" t="s">
        <v>56</v>
      </c>
      <c r="I8" s="31">
        <v>6254000</v>
      </c>
      <c r="J8" s="25">
        <v>20.03353582807749</v>
      </c>
      <c r="K8" s="32" t="s">
        <v>60</v>
      </c>
      <c r="L8" s="32" t="s">
        <v>64</v>
      </c>
      <c r="M8" s="34">
        <v>1.27661906</v>
      </c>
      <c r="N8" s="35" t="s">
        <v>66</v>
      </c>
      <c r="O8" s="22">
        <v>0</v>
      </c>
      <c r="P8" s="22">
        <v>10</v>
      </c>
      <c r="Q8" s="22">
        <v>10</v>
      </c>
      <c r="R8" s="22">
        <v>0</v>
      </c>
      <c r="S8" s="22">
        <v>5</v>
      </c>
      <c r="T8" s="22">
        <v>10</v>
      </c>
      <c r="U8" s="22">
        <v>0</v>
      </c>
      <c r="V8" s="73">
        <f t="shared" si="0"/>
        <v>35</v>
      </c>
      <c r="W8" s="4">
        <f t="shared" si="1"/>
        <v>8.75</v>
      </c>
      <c r="X8" s="4">
        <f t="shared" si="2"/>
        <v>28.78353582807749</v>
      </c>
      <c r="Y8" s="82" t="s">
        <v>803</v>
      </c>
      <c r="Z8" s="99">
        <v>100</v>
      </c>
      <c r="AA8" s="17"/>
    </row>
    <row r="9" spans="1:27" ht="90" x14ac:dyDescent="0.25">
      <c r="A9" s="32" t="s">
        <v>20</v>
      </c>
      <c r="B9" s="33" t="s">
        <v>21</v>
      </c>
      <c r="C9" s="32" t="s">
        <v>26</v>
      </c>
      <c r="D9" s="32" t="s">
        <v>33</v>
      </c>
      <c r="E9" s="32" t="s">
        <v>41</v>
      </c>
      <c r="F9" s="32" t="s">
        <v>44</v>
      </c>
      <c r="G9" s="32" t="s">
        <v>52</v>
      </c>
      <c r="H9" s="32" t="s">
        <v>58</v>
      </c>
      <c r="I9" s="31">
        <v>131968000</v>
      </c>
      <c r="J9" s="25">
        <v>19.522985117412389</v>
      </c>
      <c r="K9" s="32" t="s">
        <v>60</v>
      </c>
      <c r="L9" s="32" t="s">
        <v>64</v>
      </c>
      <c r="M9" s="34">
        <v>12.632748230000001</v>
      </c>
      <c r="N9" s="35" t="s">
        <v>65</v>
      </c>
      <c r="O9" s="22">
        <v>0</v>
      </c>
      <c r="P9" s="22">
        <v>10</v>
      </c>
      <c r="Q9" s="22">
        <v>5</v>
      </c>
      <c r="R9" s="22">
        <v>0</v>
      </c>
      <c r="S9" s="22">
        <v>10</v>
      </c>
      <c r="T9" s="22">
        <v>10</v>
      </c>
      <c r="U9" s="22">
        <v>0</v>
      </c>
      <c r="V9" s="73">
        <f t="shared" si="0"/>
        <v>35</v>
      </c>
      <c r="W9" s="4">
        <f t="shared" si="1"/>
        <v>8.75</v>
      </c>
      <c r="X9" s="4">
        <f t="shared" si="2"/>
        <v>28.272985117412389</v>
      </c>
      <c r="Y9" s="9"/>
      <c r="Z9" s="99"/>
      <c r="AA9" s="17"/>
    </row>
    <row r="10" spans="1:27" ht="75" x14ac:dyDescent="0.25">
      <c r="A10" s="32" t="s">
        <v>381</v>
      </c>
      <c r="B10" s="33" t="s">
        <v>382</v>
      </c>
      <c r="C10" s="32" t="s">
        <v>23</v>
      </c>
      <c r="D10" s="32" t="s">
        <v>383</v>
      </c>
      <c r="E10" s="32" t="s">
        <v>109</v>
      </c>
      <c r="F10" s="32" t="s">
        <v>384</v>
      </c>
      <c r="G10" s="32" t="s">
        <v>385</v>
      </c>
      <c r="H10" s="32" t="s">
        <v>156</v>
      </c>
      <c r="I10" s="31">
        <v>66067000</v>
      </c>
      <c r="J10" s="25">
        <v>19.227959990406102</v>
      </c>
      <c r="K10" s="32" t="s">
        <v>60</v>
      </c>
      <c r="L10" s="32" t="s">
        <v>64</v>
      </c>
      <c r="M10" s="34">
        <v>7.1090789299999999</v>
      </c>
      <c r="N10" s="35" t="s">
        <v>66</v>
      </c>
      <c r="O10" s="22">
        <v>0</v>
      </c>
      <c r="P10" s="22">
        <v>10</v>
      </c>
      <c r="Q10" s="22">
        <v>10</v>
      </c>
      <c r="R10" s="22">
        <v>0</v>
      </c>
      <c r="S10" s="22">
        <v>10</v>
      </c>
      <c r="T10" s="22">
        <v>10</v>
      </c>
      <c r="U10" s="22">
        <v>0</v>
      </c>
      <c r="V10" s="73">
        <f t="shared" si="0"/>
        <v>40</v>
      </c>
      <c r="W10" s="4">
        <f t="shared" si="1"/>
        <v>10</v>
      </c>
      <c r="X10" s="4">
        <f t="shared" si="2"/>
        <v>29.227959990406102</v>
      </c>
      <c r="Y10" s="9"/>
      <c r="Z10" s="99"/>
      <c r="AA10" s="17"/>
    </row>
    <row r="11" spans="1:27" ht="45" x14ac:dyDescent="0.25">
      <c r="A11" s="32" t="s">
        <v>386</v>
      </c>
      <c r="B11" s="33" t="s">
        <v>382</v>
      </c>
      <c r="C11" s="32" t="s">
        <v>23</v>
      </c>
      <c r="D11" s="32" t="s">
        <v>387</v>
      </c>
      <c r="E11" s="32" t="s">
        <v>388</v>
      </c>
      <c r="F11" s="32" t="s">
        <v>389</v>
      </c>
      <c r="G11" s="32" t="s">
        <v>390</v>
      </c>
      <c r="H11" s="32" t="s">
        <v>156</v>
      </c>
      <c r="I11" s="31">
        <v>8662000</v>
      </c>
      <c r="J11" s="25">
        <v>18.948210740313861</v>
      </c>
      <c r="K11" s="32" t="s">
        <v>60</v>
      </c>
      <c r="L11" s="32" t="s">
        <v>142</v>
      </c>
      <c r="M11" s="34">
        <v>1.09232153</v>
      </c>
      <c r="N11" s="35" t="s">
        <v>66</v>
      </c>
      <c r="O11" s="22">
        <v>0</v>
      </c>
      <c r="P11" s="22">
        <v>20</v>
      </c>
      <c r="Q11" s="22">
        <v>5</v>
      </c>
      <c r="R11" s="22">
        <v>15</v>
      </c>
      <c r="S11" s="22">
        <v>10</v>
      </c>
      <c r="T11" s="22">
        <v>10</v>
      </c>
      <c r="U11" s="22">
        <v>5</v>
      </c>
      <c r="V11" s="73">
        <f t="shared" si="0"/>
        <v>65</v>
      </c>
      <c r="W11" s="4">
        <f t="shared" si="1"/>
        <v>16.25</v>
      </c>
      <c r="X11" s="4">
        <f t="shared" si="2"/>
        <v>35.198210740313861</v>
      </c>
      <c r="Y11" s="9"/>
      <c r="Z11" s="99"/>
      <c r="AA11" s="17"/>
    </row>
    <row r="12" spans="1:27" ht="45" x14ac:dyDescent="0.25">
      <c r="A12" s="32" t="s">
        <v>91</v>
      </c>
      <c r="B12" s="33" t="s">
        <v>21</v>
      </c>
      <c r="C12" s="32" t="s">
        <v>23</v>
      </c>
      <c r="D12" s="32" t="s">
        <v>92</v>
      </c>
      <c r="E12" s="32" t="s">
        <v>93</v>
      </c>
      <c r="F12" s="32" t="s">
        <v>94</v>
      </c>
      <c r="G12" s="32" t="s">
        <v>95</v>
      </c>
      <c r="H12" s="32" t="s">
        <v>54</v>
      </c>
      <c r="I12" s="31">
        <v>7457000</v>
      </c>
      <c r="J12" s="25">
        <v>18.120514514473967</v>
      </c>
      <c r="K12" s="32" t="s">
        <v>59</v>
      </c>
      <c r="L12" s="32" t="s">
        <v>62</v>
      </c>
      <c r="M12" s="34">
        <v>0.51207469999999999</v>
      </c>
      <c r="N12" s="35" t="s">
        <v>66</v>
      </c>
      <c r="O12" s="22">
        <v>20</v>
      </c>
      <c r="P12" s="22">
        <v>20</v>
      </c>
      <c r="Q12" s="22">
        <v>15</v>
      </c>
      <c r="R12" s="22">
        <v>15</v>
      </c>
      <c r="S12" s="22">
        <v>5</v>
      </c>
      <c r="T12" s="22">
        <v>7</v>
      </c>
      <c r="U12" s="22">
        <v>5</v>
      </c>
      <c r="V12" s="73">
        <f t="shared" si="0"/>
        <v>87</v>
      </c>
      <c r="W12" s="4">
        <f t="shared" si="1"/>
        <v>21.75</v>
      </c>
      <c r="X12" s="4">
        <f t="shared" si="2"/>
        <v>39.870514514473967</v>
      </c>
      <c r="Y12" s="9"/>
      <c r="Z12" s="99">
        <v>100</v>
      </c>
      <c r="AA12" s="17"/>
    </row>
    <row r="13" spans="1:27" ht="45" x14ac:dyDescent="0.25">
      <c r="A13" s="27" t="s">
        <v>391</v>
      </c>
      <c r="B13" s="33" t="s">
        <v>382</v>
      </c>
      <c r="C13" s="32" t="s">
        <v>23</v>
      </c>
      <c r="D13" s="32" t="s">
        <v>392</v>
      </c>
      <c r="E13" s="32" t="s">
        <v>393</v>
      </c>
      <c r="F13" s="32" t="s">
        <v>394</v>
      </c>
      <c r="G13" s="32" t="s">
        <v>395</v>
      </c>
      <c r="H13" s="32" t="s">
        <v>54</v>
      </c>
      <c r="I13" s="31">
        <v>20486000</v>
      </c>
      <c r="J13" s="25">
        <v>17.743457138597368</v>
      </c>
      <c r="K13" s="32" t="s">
        <v>543</v>
      </c>
      <c r="L13" s="32" t="s">
        <v>544</v>
      </c>
      <c r="M13" s="34">
        <v>2.2789638800000001</v>
      </c>
      <c r="N13" s="35" t="s">
        <v>66</v>
      </c>
      <c r="O13" s="22">
        <v>0</v>
      </c>
      <c r="P13" s="22">
        <v>20</v>
      </c>
      <c r="Q13" s="22">
        <v>10</v>
      </c>
      <c r="R13" s="22">
        <v>15</v>
      </c>
      <c r="S13" s="22">
        <v>10</v>
      </c>
      <c r="T13" s="22">
        <v>10</v>
      </c>
      <c r="U13" s="22">
        <v>5</v>
      </c>
      <c r="V13" s="73">
        <f t="shared" si="0"/>
        <v>70</v>
      </c>
      <c r="W13" s="4">
        <f t="shared" si="1"/>
        <v>17.5</v>
      </c>
      <c r="X13" s="4">
        <f t="shared" si="2"/>
        <v>35.243457138597364</v>
      </c>
      <c r="Y13" s="82" t="s">
        <v>798</v>
      </c>
      <c r="Z13" s="99">
        <v>23</v>
      </c>
      <c r="AA13" s="17"/>
    </row>
    <row r="14" spans="1:27" ht="60" x14ac:dyDescent="0.25">
      <c r="A14" s="32" t="s">
        <v>102</v>
      </c>
      <c r="B14" s="33" t="s">
        <v>21</v>
      </c>
      <c r="C14" s="32" t="s">
        <v>23</v>
      </c>
      <c r="D14" s="32" t="s">
        <v>103</v>
      </c>
      <c r="E14" s="32" t="s">
        <v>99</v>
      </c>
      <c r="F14" s="32" t="s">
        <v>104</v>
      </c>
      <c r="G14" s="32" t="s">
        <v>105</v>
      </c>
      <c r="H14" s="32" t="s">
        <v>56</v>
      </c>
      <c r="I14" s="31">
        <v>36156000</v>
      </c>
      <c r="J14" s="25">
        <v>17.186798061438395</v>
      </c>
      <c r="K14" s="32" t="s">
        <v>60</v>
      </c>
      <c r="L14" s="32" t="s">
        <v>63</v>
      </c>
      <c r="M14" s="34">
        <v>3.2239576900000002</v>
      </c>
      <c r="N14" s="35" t="s">
        <v>66</v>
      </c>
      <c r="O14" s="22">
        <v>20</v>
      </c>
      <c r="P14" s="22">
        <v>20</v>
      </c>
      <c r="Q14" s="22">
        <v>15</v>
      </c>
      <c r="R14" s="22">
        <v>15</v>
      </c>
      <c r="S14" s="22">
        <v>5</v>
      </c>
      <c r="T14" s="22">
        <v>10</v>
      </c>
      <c r="U14" s="22">
        <v>5</v>
      </c>
      <c r="V14" s="73">
        <f t="shared" si="0"/>
        <v>90</v>
      </c>
      <c r="W14" s="4">
        <f t="shared" si="1"/>
        <v>22.5</v>
      </c>
      <c r="X14" s="4">
        <f t="shared" si="2"/>
        <v>39.686798061438395</v>
      </c>
      <c r="Y14" s="82" t="s">
        <v>797</v>
      </c>
      <c r="Z14" s="99"/>
      <c r="AA14" s="17"/>
    </row>
    <row r="15" spans="1:27" ht="90" x14ac:dyDescent="0.25">
      <c r="A15" s="32" t="s">
        <v>396</v>
      </c>
      <c r="B15" s="33" t="s">
        <v>382</v>
      </c>
      <c r="C15" s="32" t="s">
        <v>23</v>
      </c>
      <c r="D15" s="32" t="s">
        <v>397</v>
      </c>
      <c r="E15" s="32" t="s">
        <v>109</v>
      </c>
      <c r="F15" s="32" t="s">
        <v>398</v>
      </c>
      <c r="G15" s="32" t="s">
        <v>399</v>
      </c>
      <c r="H15" s="32" t="s">
        <v>58</v>
      </c>
      <c r="I15" s="31">
        <v>11622000</v>
      </c>
      <c r="J15" s="25">
        <v>17.17879774419022</v>
      </c>
      <c r="K15" s="32" t="s">
        <v>60</v>
      </c>
      <c r="L15" s="32" t="s">
        <v>64</v>
      </c>
      <c r="M15" s="34">
        <v>3.67007584</v>
      </c>
      <c r="N15" s="35" t="s">
        <v>143</v>
      </c>
      <c r="O15" s="22">
        <v>0</v>
      </c>
      <c r="P15" s="22">
        <v>10</v>
      </c>
      <c r="Q15" s="22">
        <v>10</v>
      </c>
      <c r="R15" s="22">
        <v>0</v>
      </c>
      <c r="S15" s="22">
        <v>5</v>
      </c>
      <c r="T15" s="22">
        <v>10</v>
      </c>
      <c r="U15" s="22">
        <v>0</v>
      </c>
      <c r="V15" s="73">
        <f t="shared" si="0"/>
        <v>35</v>
      </c>
      <c r="W15" s="4">
        <f t="shared" si="1"/>
        <v>8.75</v>
      </c>
      <c r="X15" s="4">
        <f t="shared" si="2"/>
        <v>25.92879774419022</v>
      </c>
      <c r="Y15" s="9"/>
      <c r="Z15" s="99"/>
      <c r="AA15" s="17"/>
    </row>
    <row r="16" spans="1:27" ht="45" x14ac:dyDescent="0.25">
      <c r="A16" s="32" t="s">
        <v>400</v>
      </c>
      <c r="B16" s="33" t="s">
        <v>382</v>
      </c>
      <c r="C16" s="32" t="s">
        <v>401</v>
      </c>
      <c r="D16" s="32" t="s">
        <v>402</v>
      </c>
      <c r="E16" s="32" t="s">
        <v>403</v>
      </c>
      <c r="F16" s="32" t="s">
        <v>193</v>
      </c>
      <c r="G16" s="32" t="s">
        <v>404</v>
      </c>
      <c r="H16" s="32" t="s">
        <v>54</v>
      </c>
      <c r="I16" s="31">
        <v>14637000</v>
      </c>
      <c r="J16" s="25">
        <v>17.078587284589211</v>
      </c>
      <c r="K16" s="32" t="s">
        <v>543</v>
      </c>
      <c r="L16" s="32" t="s">
        <v>141</v>
      </c>
      <c r="M16" s="34">
        <v>1.62974525</v>
      </c>
      <c r="N16" s="35" t="s">
        <v>66</v>
      </c>
      <c r="O16" s="22">
        <v>0</v>
      </c>
      <c r="P16" s="22">
        <v>20</v>
      </c>
      <c r="Q16" s="22">
        <v>10</v>
      </c>
      <c r="R16" s="22">
        <v>15</v>
      </c>
      <c r="S16" s="22">
        <v>10</v>
      </c>
      <c r="T16" s="22">
        <v>10</v>
      </c>
      <c r="U16" s="22">
        <v>5</v>
      </c>
      <c r="V16" s="44">
        <f t="shared" ref="V16:V79" si="3">SUM(O16:U16)</f>
        <v>70</v>
      </c>
      <c r="W16" s="4">
        <f t="shared" si="1"/>
        <v>17.5</v>
      </c>
      <c r="X16" s="4">
        <f t="shared" si="2"/>
        <v>34.578587284589211</v>
      </c>
      <c r="Y16" s="9"/>
      <c r="Z16" s="99">
        <v>100</v>
      </c>
      <c r="AA16" s="17"/>
    </row>
    <row r="17" spans="1:27" ht="45" x14ac:dyDescent="0.25">
      <c r="A17" s="32" t="s">
        <v>129</v>
      </c>
      <c r="B17" s="33" t="s">
        <v>21</v>
      </c>
      <c r="C17" s="32" t="s">
        <v>130</v>
      </c>
      <c r="D17" s="32" t="s">
        <v>125</v>
      </c>
      <c r="E17" s="32" t="s">
        <v>131</v>
      </c>
      <c r="F17" s="32" t="s">
        <v>132</v>
      </c>
      <c r="G17" s="32" t="s">
        <v>133</v>
      </c>
      <c r="H17" s="32" t="s">
        <v>134</v>
      </c>
      <c r="I17" s="31">
        <v>37392000</v>
      </c>
      <c r="J17" s="25">
        <v>16.981242663144364</v>
      </c>
      <c r="K17" s="32" t="s">
        <v>59</v>
      </c>
      <c r="L17" s="32" t="s">
        <v>62</v>
      </c>
      <c r="M17" s="34">
        <v>2.6749041600000001</v>
      </c>
      <c r="N17" s="35" t="s">
        <v>66</v>
      </c>
      <c r="O17" s="22">
        <v>15</v>
      </c>
      <c r="P17" s="22">
        <v>20</v>
      </c>
      <c r="Q17" s="22">
        <v>15</v>
      </c>
      <c r="R17" s="22">
        <v>0</v>
      </c>
      <c r="S17" s="22">
        <v>5</v>
      </c>
      <c r="T17" s="22">
        <v>7</v>
      </c>
      <c r="U17" s="22">
        <v>0</v>
      </c>
      <c r="V17" s="44">
        <f t="shared" si="3"/>
        <v>62</v>
      </c>
      <c r="W17" s="4">
        <f t="shared" si="1"/>
        <v>15.5</v>
      </c>
      <c r="X17" s="4">
        <f t="shared" si="2"/>
        <v>32.481242663144364</v>
      </c>
      <c r="Y17" s="9"/>
      <c r="Z17" s="99"/>
      <c r="AA17" s="17"/>
    </row>
    <row r="18" spans="1:27" ht="45" x14ac:dyDescent="0.25">
      <c r="A18" s="32" t="s">
        <v>405</v>
      </c>
      <c r="B18" s="33" t="s">
        <v>382</v>
      </c>
      <c r="C18" s="32" t="s">
        <v>406</v>
      </c>
      <c r="D18" s="32" t="s">
        <v>407</v>
      </c>
      <c r="E18" s="32" t="s">
        <v>408</v>
      </c>
      <c r="F18" s="32" t="s">
        <v>409</v>
      </c>
      <c r="G18" s="32" t="s">
        <v>410</v>
      </c>
      <c r="H18" s="32" t="s">
        <v>156</v>
      </c>
      <c r="I18" s="31">
        <v>8515000</v>
      </c>
      <c r="J18" s="25">
        <v>16.954979422496422</v>
      </c>
      <c r="K18" s="32" t="s">
        <v>60</v>
      </c>
      <c r="L18" s="32" t="s">
        <v>63</v>
      </c>
      <c r="M18" s="34">
        <v>0.49475390000000002</v>
      </c>
      <c r="N18" s="35" t="s">
        <v>66</v>
      </c>
      <c r="O18" s="22">
        <v>0</v>
      </c>
      <c r="P18" s="22">
        <v>10</v>
      </c>
      <c r="Q18" s="22">
        <v>15</v>
      </c>
      <c r="R18" s="22">
        <v>15</v>
      </c>
      <c r="S18" s="22">
        <v>5</v>
      </c>
      <c r="T18" s="22">
        <v>5</v>
      </c>
      <c r="U18" s="22">
        <v>0</v>
      </c>
      <c r="V18" s="44">
        <f t="shared" si="3"/>
        <v>50</v>
      </c>
      <c r="W18" s="4">
        <f t="shared" si="1"/>
        <v>12.5</v>
      </c>
      <c r="X18" s="4">
        <f t="shared" si="2"/>
        <v>29.454979422496422</v>
      </c>
      <c r="Y18" s="9"/>
      <c r="Z18" s="99"/>
      <c r="AA18" s="17"/>
    </row>
    <row r="19" spans="1:27" ht="60" x14ac:dyDescent="0.25">
      <c r="A19" s="32" t="s">
        <v>96</v>
      </c>
      <c r="B19" s="33" t="s">
        <v>21</v>
      </c>
      <c r="C19" s="32" t="s">
        <v>97</v>
      </c>
      <c r="D19" s="32" t="s">
        <v>98</v>
      </c>
      <c r="E19" s="32" t="s">
        <v>99</v>
      </c>
      <c r="F19" s="32" t="s">
        <v>100</v>
      </c>
      <c r="G19" s="32" t="s">
        <v>101</v>
      </c>
      <c r="H19" s="32" t="s">
        <v>54</v>
      </c>
      <c r="I19" s="31">
        <v>19120000</v>
      </c>
      <c r="J19" s="25">
        <v>16.714084477894559</v>
      </c>
      <c r="K19" s="32" t="s">
        <v>60</v>
      </c>
      <c r="L19" s="32" t="s">
        <v>63</v>
      </c>
      <c r="M19" s="34">
        <v>2.2278308899999999</v>
      </c>
      <c r="N19" s="35" t="s">
        <v>66</v>
      </c>
      <c r="O19" s="22">
        <v>0</v>
      </c>
      <c r="P19" s="22">
        <v>10</v>
      </c>
      <c r="Q19" s="22">
        <v>5</v>
      </c>
      <c r="R19" s="22">
        <v>15</v>
      </c>
      <c r="S19" s="22">
        <v>10</v>
      </c>
      <c r="T19" s="22">
        <v>10</v>
      </c>
      <c r="U19" s="22">
        <v>0</v>
      </c>
      <c r="V19" s="44">
        <f t="shared" si="3"/>
        <v>50</v>
      </c>
      <c r="W19" s="4">
        <f t="shared" si="1"/>
        <v>12.5</v>
      </c>
      <c r="X19" s="4">
        <f t="shared" si="2"/>
        <v>29.214084477894559</v>
      </c>
      <c r="Y19" s="82" t="s">
        <v>800</v>
      </c>
      <c r="Z19" s="99"/>
      <c r="AA19" s="17"/>
    </row>
    <row r="20" spans="1:27" ht="30" x14ac:dyDescent="0.25">
      <c r="A20" s="32" t="s">
        <v>106</v>
      </c>
      <c r="B20" s="33" t="s">
        <v>21</v>
      </c>
      <c r="C20" s="32" t="s">
        <v>107</v>
      </c>
      <c r="D20" s="32" t="s">
        <v>108</v>
      </c>
      <c r="E20" s="32" t="s">
        <v>109</v>
      </c>
      <c r="F20" s="32" t="s">
        <v>23</v>
      </c>
      <c r="G20" s="32" t="s">
        <v>110</v>
      </c>
      <c r="H20" s="32" t="s">
        <v>53</v>
      </c>
      <c r="I20" s="31">
        <v>1780000</v>
      </c>
      <c r="J20" s="25">
        <v>16.571025603720475</v>
      </c>
      <c r="K20" s="32" t="s">
        <v>60</v>
      </c>
      <c r="L20" s="32" t="s">
        <v>64</v>
      </c>
      <c r="M20" s="34">
        <v>0.5</v>
      </c>
      <c r="N20" s="35" t="s">
        <v>143</v>
      </c>
      <c r="O20" s="22">
        <v>0</v>
      </c>
      <c r="P20" s="22">
        <v>20</v>
      </c>
      <c r="Q20" s="22">
        <v>5</v>
      </c>
      <c r="R20" s="22">
        <v>0</v>
      </c>
      <c r="S20" s="22">
        <v>0</v>
      </c>
      <c r="T20" s="22">
        <v>10</v>
      </c>
      <c r="U20" s="22">
        <v>0</v>
      </c>
      <c r="V20" s="44">
        <f t="shared" si="3"/>
        <v>35</v>
      </c>
      <c r="W20" s="4">
        <f t="shared" si="1"/>
        <v>8.75</v>
      </c>
      <c r="X20" s="4">
        <f t="shared" si="2"/>
        <v>25.321025603720475</v>
      </c>
      <c r="Y20" s="82" t="s">
        <v>803</v>
      </c>
      <c r="Z20" s="99">
        <v>100</v>
      </c>
      <c r="AA20" s="17"/>
    </row>
    <row r="21" spans="1:27" ht="45" x14ac:dyDescent="0.25">
      <c r="A21" s="32" t="s">
        <v>124</v>
      </c>
      <c r="B21" s="33" t="s">
        <v>21</v>
      </c>
      <c r="C21" s="32" t="s">
        <v>23</v>
      </c>
      <c r="D21" s="32" t="s">
        <v>125</v>
      </c>
      <c r="E21" s="32" t="s">
        <v>126</v>
      </c>
      <c r="F21" s="32" t="s">
        <v>127</v>
      </c>
      <c r="G21" s="32" t="s">
        <v>128</v>
      </c>
      <c r="H21" s="32" t="s">
        <v>54</v>
      </c>
      <c r="I21" s="31">
        <v>6287000</v>
      </c>
      <c r="J21" s="25">
        <v>16.426039056057004</v>
      </c>
      <c r="K21" s="32" t="s">
        <v>59</v>
      </c>
      <c r="L21" s="32" t="s">
        <v>62</v>
      </c>
      <c r="M21" s="34">
        <v>0.70612914000000004</v>
      </c>
      <c r="N21" s="35" t="s">
        <v>66</v>
      </c>
      <c r="O21" s="22">
        <v>0</v>
      </c>
      <c r="P21" s="22">
        <v>20</v>
      </c>
      <c r="Q21" s="22">
        <v>10</v>
      </c>
      <c r="R21" s="22">
        <v>0</v>
      </c>
      <c r="S21" s="22">
        <v>5</v>
      </c>
      <c r="T21" s="22">
        <v>10</v>
      </c>
      <c r="U21" s="22">
        <v>0</v>
      </c>
      <c r="V21" s="44">
        <f t="shared" si="3"/>
        <v>45</v>
      </c>
      <c r="W21" s="4">
        <f t="shared" si="1"/>
        <v>11.25</v>
      </c>
      <c r="X21" s="4">
        <f t="shared" si="2"/>
        <v>27.676039056057004</v>
      </c>
      <c r="Y21" s="9"/>
      <c r="Z21" s="99"/>
      <c r="AA21" s="17"/>
    </row>
    <row r="22" spans="1:27" ht="60" x14ac:dyDescent="0.25">
      <c r="A22" s="32" t="s">
        <v>411</v>
      </c>
      <c r="B22" s="33" t="s">
        <v>382</v>
      </c>
      <c r="C22" s="32" t="s">
        <v>23</v>
      </c>
      <c r="D22" s="32" t="s">
        <v>412</v>
      </c>
      <c r="E22" s="32" t="s">
        <v>253</v>
      </c>
      <c r="F22" s="32" t="s">
        <v>413</v>
      </c>
      <c r="G22" s="32" t="s">
        <v>414</v>
      </c>
      <c r="H22" s="32" t="s">
        <v>54</v>
      </c>
      <c r="I22" s="31">
        <v>18570000</v>
      </c>
      <c r="J22" s="25">
        <v>15.312124833821818</v>
      </c>
      <c r="K22" s="32" t="s">
        <v>61</v>
      </c>
      <c r="L22" s="32" t="s">
        <v>62</v>
      </c>
      <c r="M22" s="34">
        <v>2.0542360899999998</v>
      </c>
      <c r="N22" s="35" t="s">
        <v>66</v>
      </c>
      <c r="O22" s="22">
        <v>0</v>
      </c>
      <c r="P22" s="22">
        <v>20</v>
      </c>
      <c r="Q22" s="22">
        <v>15</v>
      </c>
      <c r="R22" s="22">
        <v>15</v>
      </c>
      <c r="S22" s="22">
        <v>5</v>
      </c>
      <c r="T22" s="22">
        <v>10</v>
      </c>
      <c r="U22" s="22">
        <v>5</v>
      </c>
      <c r="V22" s="44">
        <f t="shared" si="3"/>
        <v>70</v>
      </c>
      <c r="W22" s="4">
        <f t="shared" si="1"/>
        <v>17.5</v>
      </c>
      <c r="X22" s="4">
        <f t="shared" si="2"/>
        <v>32.812124833821819</v>
      </c>
      <c r="Y22" s="9"/>
      <c r="Z22" s="99">
        <v>100</v>
      </c>
      <c r="AA22" s="17"/>
    </row>
    <row r="23" spans="1:27" ht="90" x14ac:dyDescent="0.25">
      <c r="A23" s="27" t="s">
        <v>415</v>
      </c>
      <c r="B23" s="7" t="s">
        <v>382</v>
      </c>
      <c r="C23" s="27" t="s">
        <v>416</v>
      </c>
      <c r="D23" s="27" t="s">
        <v>417</v>
      </c>
      <c r="E23" s="27" t="s">
        <v>418</v>
      </c>
      <c r="F23" s="27" t="s">
        <v>419</v>
      </c>
      <c r="G23" s="27" t="s">
        <v>420</v>
      </c>
      <c r="H23" s="27" t="s">
        <v>58</v>
      </c>
      <c r="I23" s="16">
        <v>6009000</v>
      </c>
      <c r="J23" s="25">
        <v>15.064949260139699</v>
      </c>
      <c r="K23" s="27" t="s">
        <v>140</v>
      </c>
      <c r="L23" s="27" t="s">
        <v>285</v>
      </c>
      <c r="M23" s="3">
        <v>4.0037437899999997</v>
      </c>
      <c r="N23" s="12" t="s">
        <v>66</v>
      </c>
      <c r="O23" s="22">
        <v>0</v>
      </c>
      <c r="P23" s="22">
        <v>20</v>
      </c>
      <c r="Q23" s="22">
        <v>10</v>
      </c>
      <c r="R23" s="22">
        <v>0</v>
      </c>
      <c r="S23" s="22">
        <v>0</v>
      </c>
      <c r="T23" s="22">
        <v>10</v>
      </c>
      <c r="U23" s="22">
        <v>0</v>
      </c>
      <c r="V23" s="44">
        <f t="shared" si="3"/>
        <v>40</v>
      </c>
      <c r="W23" s="4">
        <f t="shared" si="1"/>
        <v>10</v>
      </c>
      <c r="X23" s="4">
        <f t="shared" si="2"/>
        <v>25.064949260139699</v>
      </c>
      <c r="Y23" s="9"/>
      <c r="Z23" s="99">
        <v>100</v>
      </c>
      <c r="AA23" s="17"/>
    </row>
    <row r="24" spans="1:27" ht="105" x14ac:dyDescent="0.25">
      <c r="A24" s="32" t="s">
        <v>421</v>
      </c>
      <c r="B24" s="33" t="s">
        <v>422</v>
      </c>
      <c r="C24" s="32" t="s">
        <v>23</v>
      </c>
      <c r="D24" s="32" t="s">
        <v>423</v>
      </c>
      <c r="E24" s="32" t="s">
        <v>394</v>
      </c>
      <c r="F24" s="32" t="s">
        <v>424</v>
      </c>
      <c r="G24" s="32" t="s">
        <v>425</v>
      </c>
      <c r="H24" s="32" t="s">
        <v>156</v>
      </c>
      <c r="I24" s="31">
        <v>5844000</v>
      </c>
      <c r="J24" s="25">
        <v>15.017113315147048</v>
      </c>
      <c r="K24" s="32" t="s">
        <v>543</v>
      </c>
      <c r="L24" s="32" t="s">
        <v>141</v>
      </c>
      <c r="M24" s="34">
        <v>0.46</v>
      </c>
      <c r="N24" s="35" t="s">
        <v>66</v>
      </c>
      <c r="O24" s="22">
        <v>0</v>
      </c>
      <c r="P24" s="22">
        <v>20</v>
      </c>
      <c r="Q24" s="22">
        <v>5</v>
      </c>
      <c r="R24" s="22">
        <v>0</v>
      </c>
      <c r="S24" s="22">
        <v>5</v>
      </c>
      <c r="T24" s="22">
        <v>7</v>
      </c>
      <c r="U24" s="22">
        <v>5</v>
      </c>
      <c r="V24" s="44">
        <f t="shared" si="3"/>
        <v>42</v>
      </c>
      <c r="W24" s="4">
        <f t="shared" si="1"/>
        <v>10.5</v>
      </c>
      <c r="X24" s="4">
        <f t="shared" si="2"/>
        <v>25.51711331514705</v>
      </c>
      <c r="Y24" s="9"/>
      <c r="Z24" s="99">
        <v>100</v>
      </c>
      <c r="AA24" s="17"/>
    </row>
    <row r="25" spans="1:27" ht="45" x14ac:dyDescent="0.25">
      <c r="A25" s="27" t="s">
        <v>426</v>
      </c>
      <c r="B25" s="7" t="s">
        <v>382</v>
      </c>
      <c r="C25" s="27" t="s">
        <v>427</v>
      </c>
      <c r="D25" s="27" t="s">
        <v>417</v>
      </c>
      <c r="E25" s="27" t="s">
        <v>428</v>
      </c>
      <c r="F25" s="27" t="s">
        <v>429</v>
      </c>
      <c r="G25" s="27" t="s">
        <v>430</v>
      </c>
      <c r="H25" s="27" t="s">
        <v>156</v>
      </c>
      <c r="I25" s="16">
        <v>5714000</v>
      </c>
      <c r="J25" s="25">
        <v>15.009613983364659</v>
      </c>
      <c r="K25" s="27" t="s">
        <v>140</v>
      </c>
      <c r="L25" s="27" t="s">
        <v>285</v>
      </c>
      <c r="M25" s="3">
        <v>0.52418299000000002</v>
      </c>
      <c r="N25" s="12" t="s">
        <v>66</v>
      </c>
      <c r="O25" s="22">
        <v>0</v>
      </c>
      <c r="P25" s="22">
        <v>20</v>
      </c>
      <c r="Q25" s="22">
        <v>5</v>
      </c>
      <c r="R25" s="22">
        <v>15</v>
      </c>
      <c r="S25" s="22">
        <v>0</v>
      </c>
      <c r="T25" s="22">
        <v>5</v>
      </c>
      <c r="U25" s="22">
        <v>0</v>
      </c>
      <c r="V25" s="44">
        <f t="shared" si="3"/>
        <v>45</v>
      </c>
      <c r="W25" s="4">
        <f t="shared" si="1"/>
        <v>11.25</v>
      </c>
      <c r="X25" s="4">
        <f t="shared" si="2"/>
        <v>26.259613983364659</v>
      </c>
      <c r="Y25" s="9"/>
      <c r="Z25" s="99"/>
      <c r="AA25" s="17"/>
    </row>
    <row r="26" spans="1:27" ht="60" x14ac:dyDescent="0.25">
      <c r="A26" s="32" t="s">
        <v>111</v>
      </c>
      <c r="B26" s="33" t="s">
        <v>21</v>
      </c>
      <c r="C26" s="32" t="s">
        <v>26</v>
      </c>
      <c r="D26" s="32" t="s">
        <v>112</v>
      </c>
      <c r="E26" s="32" t="s">
        <v>113</v>
      </c>
      <c r="F26" s="32" t="s">
        <v>41</v>
      </c>
      <c r="G26" s="32" t="s">
        <v>114</v>
      </c>
      <c r="H26" s="32" t="s">
        <v>115</v>
      </c>
      <c r="I26" s="31">
        <v>40254000</v>
      </c>
      <c r="J26" s="25">
        <v>14.954535588452085</v>
      </c>
      <c r="K26" s="32" t="s">
        <v>60</v>
      </c>
      <c r="L26" s="32" t="s">
        <v>64</v>
      </c>
      <c r="M26" s="34">
        <v>4.0905640200000004</v>
      </c>
      <c r="N26" s="35" t="s">
        <v>65</v>
      </c>
      <c r="O26" s="22">
        <v>0</v>
      </c>
      <c r="P26" s="22">
        <v>10</v>
      </c>
      <c r="Q26" s="22">
        <v>5</v>
      </c>
      <c r="R26" s="22">
        <v>0</v>
      </c>
      <c r="S26" s="22">
        <v>5</v>
      </c>
      <c r="T26" s="22">
        <v>10</v>
      </c>
      <c r="U26" s="22">
        <v>0</v>
      </c>
      <c r="V26" s="44">
        <f t="shared" si="3"/>
        <v>30</v>
      </c>
      <c r="W26" s="4">
        <f t="shared" si="1"/>
        <v>7.5</v>
      </c>
      <c r="X26" s="4">
        <f t="shared" si="2"/>
        <v>22.454535588452085</v>
      </c>
      <c r="Y26" s="82" t="s">
        <v>803</v>
      </c>
      <c r="Z26" s="99"/>
      <c r="AA26" s="17"/>
    </row>
    <row r="27" spans="1:27" ht="45" x14ac:dyDescent="0.25">
      <c r="A27" s="32" t="s">
        <v>157</v>
      </c>
      <c r="B27" s="33" t="s">
        <v>21</v>
      </c>
      <c r="C27" s="32" t="s">
        <v>158</v>
      </c>
      <c r="D27" s="32" t="s">
        <v>31</v>
      </c>
      <c r="E27" s="32" t="s">
        <v>159</v>
      </c>
      <c r="F27" s="32" t="s">
        <v>94</v>
      </c>
      <c r="G27" s="32" t="s">
        <v>160</v>
      </c>
      <c r="H27" s="32" t="s">
        <v>156</v>
      </c>
      <c r="I27" s="31">
        <v>53193000</v>
      </c>
      <c r="J27" s="25">
        <v>14.900977606590104</v>
      </c>
      <c r="K27" s="32" t="s">
        <v>60</v>
      </c>
      <c r="L27" s="32" t="s">
        <v>142</v>
      </c>
      <c r="M27" s="34">
        <v>4.4190462699999999</v>
      </c>
      <c r="N27" s="35" t="s">
        <v>143</v>
      </c>
      <c r="O27" s="22">
        <v>0</v>
      </c>
      <c r="P27" s="22">
        <v>10</v>
      </c>
      <c r="Q27" s="22">
        <v>2</v>
      </c>
      <c r="R27" s="22">
        <v>15</v>
      </c>
      <c r="S27" s="22">
        <v>5</v>
      </c>
      <c r="T27" s="22">
        <v>7</v>
      </c>
      <c r="U27" s="22">
        <v>0</v>
      </c>
      <c r="V27" s="44">
        <f t="shared" si="3"/>
        <v>39</v>
      </c>
      <c r="W27" s="4">
        <f t="shared" si="1"/>
        <v>9.75</v>
      </c>
      <c r="X27" s="4">
        <f t="shared" si="2"/>
        <v>24.650977606590104</v>
      </c>
      <c r="Y27" s="9"/>
      <c r="Z27" s="99"/>
      <c r="AA27" s="17"/>
    </row>
    <row r="28" spans="1:27" ht="45" x14ac:dyDescent="0.25">
      <c r="A28" s="32" t="s">
        <v>145</v>
      </c>
      <c r="B28" s="33" t="s">
        <v>21</v>
      </c>
      <c r="C28" s="32" t="s">
        <v>23</v>
      </c>
      <c r="D28" s="32" t="s">
        <v>146</v>
      </c>
      <c r="E28" s="32" t="s">
        <v>147</v>
      </c>
      <c r="F28" s="32" t="s">
        <v>148</v>
      </c>
      <c r="G28" s="32" t="s">
        <v>149</v>
      </c>
      <c r="H28" s="32" t="s">
        <v>54</v>
      </c>
      <c r="I28" s="31">
        <v>6419000</v>
      </c>
      <c r="J28" s="25">
        <v>14.731473524751577</v>
      </c>
      <c r="K28" s="32" t="s">
        <v>60</v>
      </c>
      <c r="L28" s="32" t="s">
        <v>142</v>
      </c>
      <c r="M28" s="34">
        <v>1.3736643399999999</v>
      </c>
      <c r="N28" s="35" t="s">
        <v>66</v>
      </c>
      <c r="O28" s="22">
        <v>15</v>
      </c>
      <c r="P28" s="22">
        <v>10</v>
      </c>
      <c r="Q28" s="22">
        <v>0</v>
      </c>
      <c r="R28" s="22">
        <v>0</v>
      </c>
      <c r="S28" s="22">
        <v>10</v>
      </c>
      <c r="T28" s="22">
        <v>10</v>
      </c>
      <c r="U28" s="22">
        <v>5</v>
      </c>
      <c r="V28" s="44">
        <f t="shared" si="3"/>
        <v>50</v>
      </c>
      <c r="W28" s="4">
        <f t="shared" si="1"/>
        <v>12.5</v>
      </c>
      <c r="X28" s="4">
        <f t="shared" si="2"/>
        <v>27.231473524751578</v>
      </c>
      <c r="Y28" s="9"/>
      <c r="Z28" s="99">
        <v>100</v>
      </c>
      <c r="AA28" s="17"/>
    </row>
    <row r="29" spans="1:27" ht="45" x14ac:dyDescent="0.25">
      <c r="A29" s="32" t="s">
        <v>431</v>
      </c>
      <c r="B29" s="33" t="s">
        <v>382</v>
      </c>
      <c r="C29" s="32" t="s">
        <v>23</v>
      </c>
      <c r="D29" s="32" t="s">
        <v>432</v>
      </c>
      <c r="E29" s="32" t="s">
        <v>433</v>
      </c>
      <c r="F29" s="32" t="s">
        <v>434</v>
      </c>
      <c r="G29" s="32" t="s">
        <v>435</v>
      </c>
      <c r="H29" s="32" t="s">
        <v>54</v>
      </c>
      <c r="I29" s="31">
        <v>12113000</v>
      </c>
      <c r="J29" s="25">
        <v>14.404758396425169</v>
      </c>
      <c r="K29" s="32" t="s">
        <v>60</v>
      </c>
      <c r="L29" s="32" t="s">
        <v>63</v>
      </c>
      <c r="M29" s="34">
        <v>0.83968686999999997</v>
      </c>
      <c r="N29" s="35" t="s">
        <v>66</v>
      </c>
      <c r="O29" s="22">
        <v>0</v>
      </c>
      <c r="P29" s="22">
        <v>10</v>
      </c>
      <c r="Q29" s="22">
        <v>10</v>
      </c>
      <c r="R29" s="22">
        <v>15</v>
      </c>
      <c r="S29" s="22">
        <v>5</v>
      </c>
      <c r="T29" s="22">
        <v>5</v>
      </c>
      <c r="U29" s="22">
        <v>5</v>
      </c>
      <c r="V29" s="44">
        <f t="shared" si="3"/>
        <v>50</v>
      </c>
      <c r="W29" s="4">
        <f t="shared" si="1"/>
        <v>12.5</v>
      </c>
      <c r="X29" s="4">
        <f t="shared" si="2"/>
        <v>26.904758396425169</v>
      </c>
      <c r="Y29" s="9"/>
      <c r="Z29" s="99">
        <v>100</v>
      </c>
      <c r="AA29" s="17"/>
    </row>
    <row r="30" spans="1:27" ht="45" x14ac:dyDescent="0.25">
      <c r="A30" s="27" t="s">
        <v>116</v>
      </c>
      <c r="B30" s="7" t="s">
        <v>21</v>
      </c>
      <c r="C30" s="27" t="s">
        <v>117</v>
      </c>
      <c r="D30" s="27" t="s">
        <v>112</v>
      </c>
      <c r="E30" s="27" t="s">
        <v>118</v>
      </c>
      <c r="F30" s="27" t="s">
        <v>119</v>
      </c>
      <c r="G30" s="27" t="s">
        <v>120</v>
      </c>
      <c r="H30" s="27" t="s">
        <v>54</v>
      </c>
      <c r="I30" s="16">
        <v>141716000</v>
      </c>
      <c r="J30" s="25">
        <v>14.131979425410055</v>
      </c>
      <c r="K30" s="27" t="s">
        <v>140</v>
      </c>
      <c r="L30" s="27" t="s">
        <v>141</v>
      </c>
      <c r="M30" s="3">
        <v>15.360811030000001</v>
      </c>
      <c r="N30" s="12" t="s">
        <v>65</v>
      </c>
      <c r="O30" s="22">
        <v>0</v>
      </c>
      <c r="P30" s="22">
        <v>10</v>
      </c>
      <c r="Q30" s="22">
        <v>5</v>
      </c>
      <c r="R30" s="22">
        <v>0</v>
      </c>
      <c r="S30" s="22">
        <v>5</v>
      </c>
      <c r="T30" s="22">
        <v>10</v>
      </c>
      <c r="U30" s="22">
        <v>0</v>
      </c>
      <c r="V30" s="44">
        <f t="shared" si="3"/>
        <v>30</v>
      </c>
      <c r="W30" s="4">
        <f t="shared" si="1"/>
        <v>7.5</v>
      </c>
      <c r="X30" s="4">
        <f t="shared" si="2"/>
        <v>21.631979425410055</v>
      </c>
      <c r="Y30" s="82" t="s">
        <v>803</v>
      </c>
      <c r="Z30" s="99"/>
      <c r="AA30" s="17"/>
    </row>
    <row r="31" spans="1:27" ht="45" x14ac:dyDescent="0.25">
      <c r="A31" s="32" t="s">
        <v>436</v>
      </c>
      <c r="B31" s="33" t="s">
        <v>382</v>
      </c>
      <c r="C31" s="32" t="s">
        <v>437</v>
      </c>
      <c r="D31" s="32" t="s">
        <v>438</v>
      </c>
      <c r="E31" s="32" t="s">
        <v>439</v>
      </c>
      <c r="F31" s="32" t="s">
        <v>440</v>
      </c>
      <c r="G31" s="32" t="s">
        <v>441</v>
      </c>
      <c r="H31" s="32" t="s">
        <v>54</v>
      </c>
      <c r="I31" s="31">
        <v>16812000</v>
      </c>
      <c r="J31" s="25">
        <v>13.876647680173875</v>
      </c>
      <c r="K31" s="32" t="s">
        <v>61</v>
      </c>
      <c r="L31" s="32" t="s">
        <v>545</v>
      </c>
      <c r="M31" s="34">
        <v>1.4072511999999999</v>
      </c>
      <c r="N31" s="35" t="s">
        <v>66</v>
      </c>
      <c r="O31" s="22">
        <v>0</v>
      </c>
      <c r="P31" s="22">
        <v>20</v>
      </c>
      <c r="Q31" s="22">
        <v>10</v>
      </c>
      <c r="R31" s="22">
        <v>15</v>
      </c>
      <c r="S31" s="22">
        <v>5</v>
      </c>
      <c r="T31" s="22">
        <v>7</v>
      </c>
      <c r="U31" s="22">
        <v>5</v>
      </c>
      <c r="V31" s="44">
        <f t="shared" si="3"/>
        <v>62</v>
      </c>
      <c r="W31" s="4">
        <f t="shared" si="1"/>
        <v>15.5</v>
      </c>
      <c r="X31" s="4">
        <f t="shared" si="2"/>
        <v>29.376647680173875</v>
      </c>
      <c r="Y31" s="9"/>
      <c r="Z31" s="99">
        <v>100</v>
      </c>
      <c r="AA31" s="17"/>
    </row>
    <row r="32" spans="1:27" ht="45" x14ac:dyDescent="0.25">
      <c r="A32" s="32" t="s">
        <v>83</v>
      </c>
      <c r="B32" s="33" t="s">
        <v>21</v>
      </c>
      <c r="C32" s="32" t="s">
        <v>84</v>
      </c>
      <c r="D32" s="32" t="s">
        <v>85</v>
      </c>
      <c r="E32" s="32" t="s">
        <v>44</v>
      </c>
      <c r="F32" s="32" t="s">
        <v>86</v>
      </c>
      <c r="G32" s="32" t="s">
        <v>87</v>
      </c>
      <c r="H32" s="32" t="s">
        <v>54</v>
      </c>
      <c r="I32" s="31">
        <v>27948000</v>
      </c>
      <c r="J32" s="25">
        <v>13.792587908587532</v>
      </c>
      <c r="K32" s="32" t="s">
        <v>60</v>
      </c>
      <c r="L32" s="32" t="s">
        <v>64</v>
      </c>
      <c r="M32" s="34">
        <v>3.9404471000000001</v>
      </c>
      <c r="N32" s="35" t="s">
        <v>66</v>
      </c>
      <c r="O32" s="22">
        <v>0</v>
      </c>
      <c r="P32" s="22">
        <v>20</v>
      </c>
      <c r="Q32" s="22">
        <v>2</v>
      </c>
      <c r="R32" s="22">
        <v>0</v>
      </c>
      <c r="S32" s="22">
        <v>5</v>
      </c>
      <c r="T32" s="22">
        <v>10</v>
      </c>
      <c r="U32" s="22">
        <v>0</v>
      </c>
      <c r="V32" s="44">
        <f t="shared" si="3"/>
        <v>37</v>
      </c>
      <c r="W32" s="4">
        <f t="shared" si="1"/>
        <v>9.25</v>
      </c>
      <c r="X32" s="4">
        <f t="shared" si="2"/>
        <v>23.042587908587532</v>
      </c>
      <c r="Y32" s="82" t="s">
        <v>804</v>
      </c>
      <c r="Z32" s="99"/>
      <c r="AA32" s="17"/>
    </row>
    <row r="33" spans="1:27" ht="60" x14ac:dyDescent="0.25">
      <c r="A33" s="32" t="s">
        <v>442</v>
      </c>
      <c r="B33" s="33" t="s">
        <v>382</v>
      </c>
      <c r="C33" s="32" t="s">
        <v>23</v>
      </c>
      <c r="D33" s="32" t="s">
        <v>443</v>
      </c>
      <c r="E33" s="32" t="s">
        <v>444</v>
      </c>
      <c r="F33" s="32" t="s">
        <v>445</v>
      </c>
      <c r="G33" s="32" t="s">
        <v>446</v>
      </c>
      <c r="H33" s="32" t="s">
        <v>54</v>
      </c>
      <c r="I33" s="31">
        <v>29832000</v>
      </c>
      <c r="J33" s="25">
        <v>13.791065072553028</v>
      </c>
      <c r="K33" s="32" t="s">
        <v>543</v>
      </c>
      <c r="L33" s="32" t="s">
        <v>141</v>
      </c>
      <c r="M33" s="34">
        <v>3.1727135400000002</v>
      </c>
      <c r="N33" s="35" t="s">
        <v>66</v>
      </c>
      <c r="O33" s="22">
        <v>0</v>
      </c>
      <c r="P33" s="22">
        <v>20</v>
      </c>
      <c r="Q33" s="22">
        <v>10</v>
      </c>
      <c r="R33" s="22">
        <v>15</v>
      </c>
      <c r="S33" s="22">
        <v>5</v>
      </c>
      <c r="T33" s="22">
        <v>7</v>
      </c>
      <c r="U33" s="22">
        <v>5</v>
      </c>
      <c r="V33" s="44">
        <f t="shared" si="3"/>
        <v>62</v>
      </c>
      <c r="W33" s="4">
        <f t="shared" si="1"/>
        <v>15.5</v>
      </c>
      <c r="X33" s="4">
        <f t="shared" si="2"/>
        <v>29.291065072553028</v>
      </c>
      <c r="Y33" s="9"/>
      <c r="Z33" s="99">
        <v>100</v>
      </c>
      <c r="AA33" s="17"/>
    </row>
    <row r="34" spans="1:27" ht="45" x14ac:dyDescent="0.25">
      <c r="A34" s="27" t="s">
        <v>447</v>
      </c>
      <c r="B34" s="33" t="s">
        <v>382</v>
      </c>
      <c r="C34" s="32" t="s">
        <v>23</v>
      </c>
      <c r="D34" s="32" t="s">
        <v>448</v>
      </c>
      <c r="E34" s="32" t="s">
        <v>193</v>
      </c>
      <c r="F34" s="32" t="s">
        <v>449</v>
      </c>
      <c r="G34" s="32" t="s">
        <v>446</v>
      </c>
      <c r="H34" s="32" t="s">
        <v>54</v>
      </c>
      <c r="I34" s="31">
        <v>23846000</v>
      </c>
      <c r="J34" s="25">
        <v>13.435520199542754</v>
      </c>
      <c r="K34" s="32" t="s">
        <v>543</v>
      </c>
      <c r="L34" s="32" t="s">
        <v>141</v>
      </c>
      <c r="M34" s="34">
        <v>2.9023235299999999</v>
      </c>
      <c r="N34" s="35" t="s">
        <v>66</v>
      </c>
      <c r="O34" s="22">
        <v>0</v>
      </c>
      <c r="P34" s="22">
        <v>20</v>
      </c>
      <c r="Q34" s="22">
        <v>10</v>
      </c>
      <c r="R34" s="22">
        <v>15</v>
      </c>
      <c r="S34" s="22">
        <v>5</v>
      </c>
      <c r="T34" s="22">
        <v>7</v>
      </c>
      <c r="U34" s="22">
        <v>5</v>
      </c>
      <c r="V34" s="44">
        <f t="shared" si="3"/>
        <v>62</v>
      </c>
      <c r="W34" s="4">
        <f t="shared" si="1"/>
        <v>15.5</v>
      </c>
      <c r="X34" s="4">
        <f t="shared" si="2"/>
        <v>28.935520199542754</v>
      </c>
      <c r="Y34" s="9"/>
      <c r="Z34" s="99">
        <v>100</v>
      </c>
      <c r="AA34" s="17"/>
    </row>
    <row r="35" spans="1:27" s="17" customFormat="1" ht="75" x14ac:dyDescent="0.25">
      <c r="A35" s="27" t="s">
        <v>546</v>
      </c>
      <c r="B35" s="7" t="s">
        <v>382</v>
      </c>
      <c r="C35" s="27" t="s">
        <v>547</v>
      </c>
      <c r="D35" s="27" t="s">
        <v>548</v>
      </c>
      <c r="E35" s="27" t="s">
        <v>549</v>
      </c>
      <c r="F35" s="27" t="s">
        <v>40</v>
      </c>
      <c r="G35" s="27" t="s">
        <v>114</v>
      </c>
      <c r="H35" s="27" t="s">
        <v>54</v>
      </c>
      <c r="I35" s="16">
        <v>24200000</v>
      </c>
      <c r="J35" s="25">
        <v>13.289848639508499</v>
      </c>
      <c r="K35" s="27" t="s">
        <v>61</v>
      </c>
      <c r="L35" s="27" t="s">
        <v>62</v>
      </c>
      <c r="M35" s="3">
        <v>2.8205576099999998</v>
      </c>
      <c r="N35" s="12" t="s">
        <v>66</v>
      </c>
      <c r="O35" s="22">
        <v>0</v>
      </c>
      <c r="P35" s="22">
        <v>20</v>
      </c>
      <c r="Q35" s="22">
        <v>5</v>
      </c>
      <c r="R35" s="22">
        <v>15</v>
      </c>
      <c r="S35" s="22">
        <v>5</v>
      </c>
      <c r="T35" s="22">
        <v>7</v>
      </c>
      <c r="U35" s="22">
        <v>0</v>
      </c>
      <c r="V35" s="44">
        <f t="shared" si="3"/>
        <v>52</v>
      </c>
      <c r="W35" s="15">
        <f t="shared" si="1"/>
        <v>13</v>
      </c>
      <c r="X35" s="15">
        <f t="shared" si="2"/>
        <v>26.289848639508499</v>
      </c>
      <c r="Y35" s="97"/>
      <c r="Z35" s="101">
        <v>100</v>
      </c>
    </row>
    <row r="36" spans="1:27" ht="45" x14ac:dyDescent="0.25">
      <c r="A36" s="32" t="s">
        <v>204</v>
      </c>
      <c r="B36" s="33" t="s">
        <v>21</v>
      </c>
      <c r="C36" s="32" t="s">
        <v>23</v>
      </c>
      <c r="D36" s="32" t="s">
        <v>125</v>
      </c>
      <c r="E36" s="32" t="s">
        <v>205</v>
      </c>
      <c r="F36" s="32" t="s">
        <v>206</v>
      </c>
      <c r="G36" s="32" t="s">
        <v>207</v>
      </c>
      <c r="H36" s="32" t="s">
        <v>54</v>
      </c>
      <c r="I36" s="31">
        <v>1848000</v>
      </c>
      <c r="J36" s="25">
        <v>13.168194703161916</v>
      </c>
      <c r="K36" s="32" t="s">
        <v>59</v>
      </c>
      <c r="L36" s="32" t="s">
        <v>62</v>
      </c>
      <c r="M36" s="34">
        <v>0.61657518</v>
      </c>
      <c r="N36" s="35" t="s">
        <v>66</v>
      </c>
      <c r="O36" s="22">
        <v>0</v>
      </c>
      <c r="P36" s="22">
        <v>20</v>
      </c>
      <c r="Q36" s="22">
        <v>10</v>
      </c>
      <c r="R36" s="22">
        <v>15</v>
      </c>
      <c r="S36" s="22">
        <v>0</v>
      </c>
      <c r="T36" s="22">
        <v>10</v>
      </c>
      <c r="U36" s="22">
        <v>0</v>
      </c>
      <c r="V36" s="44">
        <f t="shared" si="3"/>
        <v>55</v>
      </c>
      <c r="W36" s="4">
        <f t="shared" si="1"/>
        <v>13.75</v>
      </c>
      <c r="X36" s="4">
        <f t="shared" si="2"/>
        <v>26.918194703161916</v>
      </c>
      <c r="Y36" s="82" t="s">
        <v>799</v>
      </c>
      <c r="Z36" s="99"/>
      <c r="AA36" s="17"/>
    </row>
    <row r="37" spans="1:27" ht="60" x14ac:dyDescent="0.25">
      <c r="A37" s="32" t="s">
        <v>161</v>
      </c>
      <c r="B37" s="33" t="s">
        <v>21</v>
      </c>
      <c r="C37" s="32" t="s">
        <v>23</v>
      </c>
      <c r="D37" s="32" t="s">
        <v>162</v>
      </c>
      <c r="E37" s="32" t="s">
        <v>94</v>
      </c>
      <c r="F37" s="32" t="s">
        <v>163</v>
      </c>
      <c r="G37" s="32" t="s">
        <v>164</v>
      </c>
      <c r="H37" s="32" t="s">
        <v>54</v>
      </c>
      <c r="I37" s="31">
        <v>77734000</v>
      </c>
      <c r="J37" s="25">
        <v>12.886990407596572</v>
      </c>
      <c r="K37" s="32" t="s">
        <v>218</v>
      </c>
      <c r="L37" s="32" t="s">
        <v>142</v>
      </c>
      <c r="M37" s="34">
        <v>9.2176998300000008</v>
      </c>
      <c r="N37" s="35" t="s">
        <v>65</v>
      </c>
      <c r="O37" s="22">
        <v>20</v>
      </c>
      <c r="P37" s="22">
        <v>10</v>
      </c>
      <c r="Q37" s="22">
        <v>5</v>
      </c>
      <c r="R37" s="22">
        <v>0</v>
      </c>
      <c r="S37" s="22">
        <v>5</v>
      </c>
      <c r="T37" s="22">
        <v>10</v>
      </c>
      <c r="U37" s="22">
        <v>5</v>
      </c>
      <c r="V37" s="44">
        <f t="shared" si="3"/>
        <v>55</v>
      </c>
      <c r="W37" s="4">
        <f t="shared" si="1"/>
        <v>13.75</v>
      </c>
      <c r="X37" s="4">
        <f t="shared" si="2"/>
        <v>26.636990407596571</v>
      </c>
      <c r="Y37" s="9"/>
      <c r="Z37" s="99"/>
      <c r="AA37" s="17"/>
    </row>
    <row r="38" spans="1:27" ht="60" x14ac:dyDescent="0.25">
      <c r="A38" s="32" t="s">
        <v>165</v>
      </c>
      <c r="B38" s="33" t="s">
        <v>21</v>
      </c>
      <c r="C38" s="32" t="s">
        <v>23</v>
      </c>
      <c r="D38" s="32" t="s">
        <v>31</v>
      </c>
      <c r="E38" s="32" t="s">
        <v>43</v>
      </c>
      <c r="F38" s="32" t="s">
        <v>166</v>
      </c>
      <c r="G38" s="32" t="s">
        <v>50</v>
      </c>
      <c r="H38" s="32" t="s">
        <v>54</v>
      </c>
      <c r="I38" s="31">
        <v>68467000</v>
      </c>
      <c r="J38" s="25">
        <v>12.796801284635354</v>
      </c>
      <c r="K38" s="32" t="s">
        <v>60</v>
      </c>
      <c r="L38" s="32" t="s">
        <v>64</v>
      </c>
      <c r="M38" s="34">
        <v>8.6489380199999903</v>
      </c>
      <c r="N38" s="35" t="s">
        <v>65</v>
      </c>
      <c r="O38" s="22">
        <v>0</v>
      </c>
      <c r="P38" s="22">
        <v>10</v>
      </c>
      <c r="Q38" s="22">
        <v>5</v>
      </c>
      <c r="R38" s="22">
        <v>15</v>
      </c>
      <c r="S38" s="22">
        <v>0</v>
      </c>
      <c r="T38" s="22">
        <v>7</v>
      </c>
      <c r="U38" s="22">
        <v>0</v>
      </c>
      <c r="V38" s="44">
        <f t="shared" si="3"/>
        <v>37</v>
      </c>
      <c r="W38" s="4">
        <f t="shared" si="1"/>
        <v>9.25</v>
      </c>
      <c r="X38" s="4">
        <f t="shared" si="2"/>
        <v>22.046801284635354</v>
      </c>
      <c r="Y38" s="9"/>
      <c r="Z38" s="99"/>
      <c r="AA38" s="17"/>
    </row>
    <row r="39" spans="1:27" ht="45" x14ac:dyDescent="0.25">
      <c r="A39" s="32" t="s">
        <v>450</v>
      </c>
      <c r="B39" s="33" t="s">
        <v>382</v>
      </c>
      <c r="C39" s="32" t="s">
        <v>23</v>
      </c>
      <c r="D39" s="32" t="s">
        <v>451</v>
      </c>
      <c r="E39" s="32" t="s">
        <v>439</v>
      </c>
      <c r="F39" s="32" t="s">
        <v>253</v>
      </c>
      <c r="G39" s="32" t="s">
        <v>452</v>
      </c>
      <c r="H39" s="32" t="s">
        <v>54</v>
      </c>
      <c r="I39" s="31">
        <v>34739000</v>
      </c>
      <c r="J39" s="25">
        <v>12.70589754632719</v>
      </c>
      <c r="K39" s="32" t="s">
        <v>61</v>
      </c>
      <c r="L39" s="32" t="s">
        <v>62</v>
      </c>
      <c r="M39" s="34">
        <v>2.8842908</v>
      </c>
      <c r="N39" s="35" t="s">
        <v>66</v>
      </c>
      <c r="O39" s="22">
        <v>0</v>
      </c>
      <c r="P39" s="22">
        <v>20</v>
      </c>
      <c r="Q39" s="22">
        <v>10</v>
      </c>
      <c r="R39" s="22">
        <v>15</v>
      </c>
      <c r="S39" s="22">
        <v>0</v>
      </c>
      <c r="T39" s="22">
        <v>5</v>
      </c>
      <c r="U39" s="22">
        <v>0</v>
      </c>
      <c r="V39" s="44">
        <f t="shared" si="3"/>
        <v>50</v>
      </c>
      <c r="W39" s="4">
        <f t="shared" si="1"/>
        <v>12.5</v>
      </c>
      <c r="X39" s="4">
        <f t="shared" si="2"/>
        <v>25.20589754632719</v>
      </c>
      <c r="Y39" s="82" t="s">
        <v>801</v>
      </c>
      <c r="Z39" s="99"/>
      <c r="AA39" s="17"/>
    </row>
    <row r="40" spans="1:27" ht="45" x14ac:dyDescent="0.25">
      <c r="A40" s="32" t="s">
        <v>453</v>
      </c>
      <c r="B40" s="33" t="s">
        <v>422</v>
      </c>
      <c r="C40" s="32" t="s">
        <v>23</v>
      </c>
      <c r="D40" s="32" t="s">
        <v>454</v>
      </c>
      <c r="E40" s="32" t="s">
        <v>455</v>
      </c>
      <c r="F40" s="32" t="s">
        <v>456</v>
      </c>
      <c r="G40" s="32" t="s">
        <v>457</v>
      </c>
      <c r="H40" s="32" t="s">
        <v>156</v>
      </c>
      <c r="I40" s="31">
        <v>3868000</v>
      </c>
      <c r="J40" s="25">
        <v>12.596827660211279</v>
      </c>
      <c r="K40" s="32" t="s">
        <v>59</v>
      </c>
      <c r="L40" s="32" t="s">
        <v>62</v>
      </c>
      <c r="M40" s="34">
        <v>0.56000000000000005</v>
      </c>
      <c r="N40" s="35" t="s">
        <v>66</v>
      </c>
      <c r="O40" s="22">
        <v>0</v>
      </c>
      <c r="P40" s="22">
        <v>0</v>
      </c>
      <c r="Q40" s="22">
        <v>5</v>
      </c>
      <c r="R40" s="22">
        <v>0</v>
      </c>
      <c r="S40" s="22">
        <v>0</v>
      </c>
      <c r="T40" s="22">
        <v>7</v>
      </c>
      <c r="U40" s="22">
        <v>0</v>
      </c>
      <c r="V40" s="44">
        <f t="shared" si="3"/>
        <v>12</v>
      </c>
      <c r="W40" s="4">
        <f t="shared" si="1"/>
        <v>3</v>
      </c>
      <c r="X40" s="4">
        <f t="shared" si="2"/>
        <v>15.596827660211279</v>
      </c>
      <c r="Y40" s="9"/>
      <c r="Z40" s="99"/>
      <c r="AA40" s="17"/>
    </row>
    <row r="41" spans="1:27" ht="90" x14ac:dyDescent="0.25">
      <c r="A41" s="32" t="s">
        <v>199</v>
      </c>
      <c r="B41" s="33" t="s">
        <v>21</v>
      </c>
      <c r="C41" s="32" t="s">
        <v>200</v>
      </c>
      <c r="D41" s="32" t="s">
        <v>201</v>
      </c>
      <c r="E41" s="32" t="s">
        <v>202</v>
      </c>
      <c r="F41" s="32" t="s">
        <v>203</v>
      </c>
      <c r="G41" s="32" t="s">
        <v>114</v>
      </c>
      <c r="H41" s="32" t="s">
        <v>54</v>
      </c>
      <c r="I41" s="31">
        <v>62639000</v>
      </c>
      <c r="J41" s="25">
        <v>12.416640851399686</v>
      </c>
      <c r="K41" s="32" t="s">
        <v>60</v>
      </c>
      <c r="L41" s="32" t="s">
        <v>63</v>
      </c>
      <c r="M41" s="34">
        <v>5.58901965</v>
      </c>
      <c r="N41" s="35" t="s">
        <v>66</v>
      </c>
      <c r="O41" s="22">
        <v>0</v>
      </c>
      <c r="P41" s="22">
        <v>10</v>
      </c>
      <c r="Q41" s="22">
        <v>2</v>
      </c>
      <c r="R41" s="22">
        <v>15</v>
      </c>
      <c r="S41" s="22">
        <v>5</v>
      </c>
      <c r="T41" s="22">
        <v>7</v>
      </c>
      <c r="U41" s="22">
        <v>0</v>
      </c>
      <c r="V41" s="44">
        <f t="shared" si="3"/>
        <v>39</v>
      </c>
      <c r="W41" s="4">
        <f t="shared" si="1"/>
        <v>9.75</v>
      </c>
      <c r="X41" s="4">
        <f t="shared" si="2"/>
        <v>22.166640851399684</v>
      </c>
      <c r="Y41" s="82" t="s">
        <v>803</v>
      </c>
      <c r="Z41" s="99"/>
      <c r="AA41" s="17"/>
    </row>
    <row r="42" spans="1:27" ht="60" x14ac:dyDescent="0.25">
      <c r="A42" s="32" t="s">
        <v>182</v>
      </c>
      <c r="B42" s="33" t="s">
        <v>21</v>
      </c>
      <c r="C42" s="32" t="s">
        <v>183</v>
      </c>
      <c r="D42" s="32" t="s">
        <v>184</v>
      </c>
      <c r="E42" s="32" t="s">
        <v>185</v>
      </c>
      <c r="F42" s="32" t="s">
        <v>186</v>
      </c>
      <c r="G42" s="32" t="s">
        <v>187</v>
      </c>
      <c r="H42" s="32" t="s">
        <v>54</v>
      </c>
      <c r="I42" s="31">
        <v>5467000</v>
      </c>
      <c r="J42" s="25">
        <v>12.413359081063636</v>
      </c>
      <c r="K42" s="32" t="s">
        <v>60</v>
      </c>
      <c r="L42" s="32" t="s">
        <v>64</v>
      </c>
      <c r="M42" s="34">
        <v>1.3614209500000001</v>
      </c>
      <c r="N42" s="35" t="s">
        <v>66</v>
      </c>
      <c r="O42" s="22">
        <v>0</v>
      </c>
      <c r="P42" s="22">
        <v>10</v>
      </c>
      <c r="Q42" s="22">
        <v>0</v>
      </c>
      <c r="R42" s="22">
        <v>0</v>
      </c>
      <c r="S42" s="22">
        <v>5</v>
      </c>
      <c r="T42" s="22">
        <v>10</v>
      </c>
      <c r="U42" s="22">
        <v>5</v>
      </c>
      <c r="V42" s="44">
        <f t="shared" si="3"/>
        <v>30</v>
      </c>
      <c r="W42" s="4">
        <f t="shared" si="1"/>
        <v>7.5</v>
      </c>
      <c r="X42" s="4">
        <f t="shared" si="2"/>
        <v>19.913359081063636</v>
      </c>
      <c r="Y42" s="82" t="s">
        <v>803</v>
      </c>
      <c r="Z42" s="99">
        <v>100</v>
      </c>
      <c r="AA42" s="17"/>
    </row>
    <row r="43" spans="1:27" ht="45" x14ac:dyDescent="0.25">
      <c r="A43" s="32" t="s">
        <v>214</v>
      </c>
      <c r="B43" s="33" t="s">
        <v>21</v>
      </c>
      <c r="C43" s="32" t="s">
        <v>23</v>
      </c>
      <c r="D43" s="32" t="s">
        <v>215</v>
      </c>
      <c r="E43" s="32" t="s">
        <v>216</v>
      </c>
      <c r="F43" s="32" t="s">
        <v>159</v>
      </c>
      <c r="G43" s="32" t="s">
        <v>217</v>
      </c>
      <c r="H43" s="32" t="s">
        <v>54</v>
      </c>
      <c r="I43" s="31">
        <v>2865000</v>
      </c>
      <c r="J43" s="25">
        <v>12.347907944187506</v>
      </c>
      <c r="K43" s="32" t="s">
        <v>60</v>
      </c>
      <c r="L43" s="32" t="s">
        <v>142</v>
      </c>
      <c r="M43" s="34">
        <v>0.66939908000000004</v>
      </c>
      <c r="N43" s="35" t="s">
        <v>66</v>
      </c>
      <c r="O43" s="22">
        <v>0</v>
      </c>
      <c r="P43" s="22">
        <v>10</v>
      </c>
      <c r="Q43" s="22">
        <v>2</v>
      </c>
      <c r="R43" s="22">
        <v>15</v>
      </c>
      <c r="S43" s="22">
        <v>5</v>
      </c>
      <c r="T43" s="22">
        <v>10</v>
      </c>
      <c r="U43" s="22">
        <v>5</v>
      </c>
      <c r="V43" s="44">
        <f t="shared" si="3"/>
        <v>47</v>
      </c>
      <c r="W43" s="4">
        <f t="shared" si="1"/>
        <v>11.75</v>
      </c>
      <c r="X43" s="4">
        <f t="shared" si="2"/>
        <v>24.097907944187504</v>
      </c>
      <c r="Y43" s="9"/>
      <c r="Z43" s="99"/>
      <c r="AA43" s="17"/>
    </row>
    <row r="44" spans="1:27" ht="45" x14ac:dyDescent="0.25">
      <c r="A44" s="27" t="s">
        <v>267</v>
      </c>
      <c r="B44" s="7" t="s">
        <v>21</v>
      </c>
      <c r="C44" s="27" t="s">
        <v>268</v>
      </c>
      <c r="D44" s="27" t="s">
        <v>30</v>
      </c>
      <c r="E44" s="27" t="s">
        <v>269</v>
      </c>
      <c r="F44" s="27" t="s">
        <v>270</v>
      </c>
      <c r="G44" s="27" t="s">
        <v>271</v>
      </c>
      <c r="H44" s="27" t="s">
        <v>54</v>
      </c>
      <c r="I44" s="16">
        <v>10339000</v>
      </c>
      <c r="J44" s="25">
        <v>12.342999936905382</v>
      </c>
      <c r="K44" s="27" t="s">
        <v>140</v>
      </c>
      <c r="L44" s="27" t="s">
        <v>285</v>
      </c>
      <c r="M44" s="3">
        <v>0.86413823999999995</v>
      </c>
      <c r="N44" s="12" t="s">
        <v>66</v>
      </c>
      <c r="O44" s="22">
        <v>0</v>
      </c>
      <c r="P44" s="22">
        <v>10</v>
      </c>
      <c r="Q44" s="22">
        <v>10</v>
      </c>
      <c r="R44" s="22">
        <v>15</v>
      </c>
      <c r="S44" s="22">
        <v>0</v>
      </c>
      <c r="T44" s="22">
        <v>2</v>
      </c>
      <c r="U44" s="22">
        <v>0</v>
      </c>
      <c r="V44" s="44">
        <f t="shared" si="3"/>
        <v>37</v>
      </c>
      <c r="W44" s="4">
        <f t="shared" si="1"/>
        <v>9.25</v>
      </c>
      <c r="X44" s="4">
        <f t="shared" si="2"/>
        <v>21.592999936905382</v>
      </c>
      <c r="Y44" s="9"/>
      <c r="Z44" s="99"/>
      <c r="AA44" s="17"/>
    </row>
    <row r="45" spans="1:27" ht="45" x14ac:dyDescent="0.25">
      <c r="A45" s="32" t="s">
        <v>262</v>
      </c>
      <c r="B45" s="33" t="s">
        <v>21</v>
      </c>
      <c r="C45" s="32" t="s">
        <v>23</v>
      </c>
      <c r="D45" s="32" t="s">
        <v>263</v>
      </c>
      <c r="E45" s="32" t="s">
        <v>264</v>
      </c>
      <c r="F45" s="32" t="s">
        <v>265</v>
      </c>
      <c r="G45" s="32" t="s">
        <v>266</v>
      </c>
      <c r="H45" s="32" t="s">
        <v>54</v>
      </c>
      <c r="I45" s="31">
        <v>47200000</v>
      </c>
      <c r="J45" s="25">
        <v>11.978208739843353</v>
      </c>
      <c r="K45" s="32" t="s">
        <v>61</v>
      </c>
      <c r="L45" s="32" t="s">
        <v>545</v>
      </c>
      <c r="M45" s="34">
        <v>4.5234868500000003</v>
      </c>
      <c r="N45" s="35" t="s">
        <v>66</v>
      </c>
      <c r="O45" s="22">
        <v>0</v>
      </c>
      <c r="P45" s="22">
        <v>20</v>
      </c>
      <c r="Q45" s="22">
        <v>5</v>
      </c>
      <c r="R45" s="22">
        <v>15</v>
      </c>
      <c r="S45" s="22">
        <v>0</v>
      </c>
      <c r="T45" s="22">
        <v>5</v>
      </c>
      <c r="U45" s="22">
        <v>0</v>
      </c>
      <c r="V45" s="44">
        <f t="shared" si="3"/>
        <v>45</v>
      </c>
      <c r="W45" s="4">
        <f t="shared" si="1"/>
        <v>11.25</v>
      </c>
      <c r="X45" s="4">
        <f t="shared" si="2"/>
        <v>23.228208739843353</v>
      </c>
      <c r="Y45" s="82" t="s">
        <v>801</v>
      </c>
      <c r="Z45" s="99"/>
      <c r="AA45" s="17"/>
    </row>
    <row r="46" spans="1:27" ht="45" x14ac:dyDescent="0.25">
      <c r="A46" s="32" t="s">
        <v>458</v>
      </c>
      <c r="B46" s="33" t="s">
        <v>382</v>
      </c>
      <c r="C46" s="32" t="s">
        <v>23</v>
      </c>
      <c r="D46" s="32" t="s">
        <v>459</v>
      </c>
      <c r="E46" s="32" t="s">
        <v>460</v>
      </c>
      <c r="F46" s="32" t="s">
        <v>449</v>
      </c>
      <c r="G46" s="32" t="s">
        <v>461</v>
      </c>
      <c r="H46" s="32" t="s">
        <v>54</v>
      </c>
      <c r="I46" s="31">
        <v>16916000</v>
      </c>
      <c r="J46" s="25">
        <v>11.755907466877307</v>
      </c>
      <c r="K46" s="32" t="s">
        <v>543</v>
      </c>
      <c r="L46" s="32" t="s">
        <v>544</v>
      </c>
      <c r="M46" s="34">
        <v>2.1350211699999999</v>
      </c>
      <c r="N46" s="35" t="s">
        <v>66</v>
      </c>
      <c r="O46" s="22">
        <v>0</v>
      </c>
      <c r="P46" s="22">
        <v>20</v>
      </c>
      <c r="Q46" s="22">
        <v>10</v>
      </c>
      <c r="R46" s="22">
        <v>15</v>
      </c>
      <c r="S46" s="22">
        <v>0</v>
      </c>
      <c r="T46" s="22">
        <v>5</v>
      </c>
      <c r="U46" s="22">
        <v>5</v>
      </c>
      <c r="V46" s="44">
        <f t="shared" si="3"/>
        <v>55</v>
      </c>
      <c r="W46" s="4">
        <f t="shared" si="1"/>
        <v>13.75</v>
      </c>
      <c r="X46" s="4">
        <f t="shared" si="2"/>
        <v>25.505907466877307</v>
      </c>
      <c r="Y46" s="9"/>
      <c r="Z46" s="99"/>
      <c r="AA46" s="17"/>
    </row>
    <row r="47" spans="1:27" ht="75" x14ac:dyDescent="0.25">
      <c r="A47" s="27" t="s">
        <v>462</v>
      </c>
      <c r="B47" s="33" t="s">
        <v>382</v>
      </c>
      <c r="C47" s="32" t="s">
        <v>23</v>
      </c>
      <c r="D47" s="32" t="s">
        <v>463</v>
      </c>
      <c r="E47" s="32" t="s">
        <v>138</v>
      </c>
      <c r="F47" s="32" t="s">
        <v>464</v>
      </c>
      <c r="G47" s="32" t="s">
        <v>465</v>
      </c>
      <c r="H47" s="32" t="s">
        <v>56</v>
      </c>
      <c r="I47" s="31">
        <v>2860000</v>
      </c>
      <c r="J47" s="25">
        <v>11.705706091433065</v>
      </c>
      <c r="K47" s="32" t="s">
        <v>60</v>
      </c>
      <c r="L47" s="32" t="s">
        <v>142</v>
      </c>
      <c r="M47" s="34">
        <v>0.69296157000000003</v>
      </c>
      <c r="N47" s="35" t="s">
        <v>66</v>
      </c>
      <c r="O47" s="22">
        <v>0</v>
      </c>
      <c r="P47" s="22">
        <v>20</v>
      </c>
      <c r="Q47" s="22">
        <v>15</v>
      </c>
      <c r="R47" s="22">
        <v>0</v>
      </c>
      <c r="S47" s="22">
        <v>0</v>
      </c>
      <c r="T47" s="22">
        <v>10</v>
      </c>
      <c r="U47" s="22">
        <v>5</v>
      </c>
      <c r="V47" s="44">
        <f t="shared" si="3"/>
        <v>50</v>
      </c>
      <c r="W47" s="4">
        <f t="shared" si="1"/>
        <v>12.5</v>
      </c>
      <c r="X47" s="4">
        <f t="shared" si="2"/>
        <v>24.205706091433065</v>
      </c>
      <c r="Y47" s="9"/>
      <c r="Z47" s="99"/>
      <c r="AA47" s="17"/>
    </row>
    <row r="48" spans="1:27" ht="45" x14ac:dyDescent="0.25">
      <c r="A48" s="32" t="s">
        <v>192</v>
      </c>
      <c r="B48" s="33" t="s">
        <v>21</v>
      </c>
      <c r="C48" s="32" t="s">
        <v>23</v>
      </c>
      <c r="D48" s="32" t="s">
        <v>103</v>
      </c>
      <c r="E48" s="32" t="s">
        <v>193</v>
      </c>
      <c r="F48" s="32" t="s">
        <v>159</v>
      </c>
      <c r="G48" s="32" t="s">
        <v>194</v>
      </c>
      <c r="H48" s="32" t="s">
        <v>54</v>
      </c>
      <c r="I48" s="31">
        <v>152614000</v>
      </c>
      <c r="J48" s="25">
        <v>11.343139441640778</v>
      </c>
      <c r="K48" s="32" t="s">
        <v>219</v>
      </c>
      <c r="L48" s="32" t="s">
        <v>223</v>
      </c>
      <c r="M48" s="34">
        <v>18.393426380000001</v>
      </c>
      <c r="N48" s="35" t="s">
        <v>65</v>
      </c>
      <c r="O48" s="22">
        <v>0</v>
      </c>
      <c r="P48" s="22">
        <v>10</v>
      </c>
      <c r="Q48" s="22">
        <v>5</v>
      </c>
      <c r="R48" s="22">
        <v>15</v>
      </c>
      <c r="S48" s="22">
        <v>0</v>
      </c>
      <c r="T48" s="22">
        <v>7</v>
      </c>
      <c r="U48" s="22">
        <v>0</v>
      </c>
      <c r="V48" s="44">
        <f t="shared" si="3"/>
        <v>37</v>
      </c>
      <c r="W48" s="4">
        <f t="shared" si="1"/>
        <v>9.25</v>
      </c>
      <c r="X48" s="4">
        <f t="shared" si="2"/>
        <v>20.59313944164078</v>
      </c>
      <c r="Y48" s="9"/>
      <c r="Z48" s="99"/>
      <c r="AA48" s="17"/>
    </row>
    <row r="49" spans="1:27" ht="60" x14ac:dyDescent="0.25">
      <c r="A49" s="27" t="s">
        <v>208</v>
      </c>
      <c r="B49" s="7" t="s">
        <v>21</v>
      </c>
      <c r="C49" s="27" t="s">
        <v>209</v>
      </c>
      <c r="D49" s="27" t="s">
        <v>210</v>
      </c>
      <c r="E49" s="27" t="s">
        <v>211</v>
      </c>
      <c r="F49" s="27" t="s">
        <v>212</v>
      </c>
      <c r="G49" s="27" t="s">
        <v>213</v>
      </c>
      <c r="H49" s="27" t="s">
        <v>54</v>
      </c>
      <c r="I49" s="16">
        <v>32354000</v>
      </c>
      <c r="J49" s="25">
        <v>11.226493688741289</v>
      </c>
      <c r="K49" s="27" t="s">
        <v>140</v>
      </c>
      <c r="L49" s="27" t="s">
        <v>221</v>
      </c>
      <c r="M49" s="3">
        <v>3.87975475</v>
      </c>
      <c r="N49" s="12" t="s">
        <v>65</v>
      </c>
      <c r="O49" s="22">
        <v>0</v>
      </c>
      <c r="P49" s="22">
        <v>10</v>
      </c>
      <c r="Q49" s="22">
        <v>5</v>
      </c>
      <c r="R49" s="22">
        <v>15</v>
      </c>
      <c r="S49" s="22">
        <v>0</v>
      </c>
      <c r="T49" s="22">
        <v>10</v>
      </c>
      <c r="U49" s="22">
        <v>0</v>
      </c>
      <c r="V49" s="44">
        <f t="shared" si="3"/>
        <v>40</v>
      </c>
      <c r="W49" s="4">
        <f t="shared" si="1"/>
        <v>10</v>
      </c>
      <c r="X49" s="4">
        <f t="shared" si="2"/>
        <v>21.226493688741289</v>
      </c>
      <c r="Y49" s="82" t="s">
        <v>803</v>
      </c>
      <c r="Z49" s="99"/>
      <c r="AA49" s="17"/>
    </row>
    <row r="50" spans="1:27" ht="60" x14ac:dyDescent="0.25">
      <c r="A50" s="32" t="s">
        <v>466</v>
      </c>
      <c r="B50" s="33" t="s">
        <v>382</v>
      </c>
      <c r="C50" s="32" t="s">
        <v>23</v>
      </c>
      <c r="D50" s="32" t="s">
        <v>467</v>
      </c>
      <c r="E50" s="32" t="s">
        <v>468</v>
      </c>
      <c r="F50" s="32" t="s">
        <v>469</v>
      </c>
      <c r="G50" s="32" t="s">
        <v>470</v>
      </c>
      <c r="H50" s="32" t="s">
        <v>54</v>
      </c>
      <c r="I50" s="31">
        <v>3112000</v>
      </c>
      <c r="J50" s="25">
        <v>11.039012392316371</v>
      </c>
      <c r="K50" s="32" t="s">
        <v>59</v>
      </c>
      <c r="L50" s="32" t="s">
        <v>62</v>
      </c>
      <c r="M50" s="34">
        <v>0.59711992999999997</v>
      </c>
      <c r="N50" s="35" t="s">
        <v>66</v>
      </c>
      <c r="O50" s="22">
        <v>0</v>
      </c>
      <c r="P50" s="22">
        <v>10</v>
      </c>
      <c r="Q50" s="22">
        <v>5</v>
      </c>
      <c r="R50" s="22">
        <v>0</v>
      </c>
      <c r="S50" s="22">
        <v>0</v>
      </c>
      <c r="T50" s="22">
        <v>10</v>
      </c>
      <c r="U50" s="22">
        <v>0</v>
      </c>
      <c r="V50" s="44">
        <f t="shared" si="3"/>
        <v>25</v>
      </c>
      <c r="W50" s="4">
        <f t="shared" si="1"/>
        <v>6.25</v>
      </c>
      <c r="X50" s="4">
        <f t="shared" si="2"/>
        <v>17.289012392316373</v>
      </c>
      <c r="Y50" s="9"/>
      <c r="Z50" s="99">
        <v>100</v>
      </c>
      <c r="AA50" s="17"/>
    </row>
    <row r="51" spans="1:27" ht="45" x14ac:dyDescent="0.25">
      <c r="A51" s="32" t="s">
        <v>229</v>
      </c>
      <c r="B51" s="33" t="s">
        <v>21</v>
      </c>
      <c r="C51" s="32" t="s">
        <v>23</v>
      </c>
      <c r="D51" s="32" t="s">
        <v>31</v>
      </c>
      <c r="E51" s="32" t="s">
        <v>100</v>
      </c>
      <c r="F51" s="32" t="s">
        <v>230</v>
      </c>
      <c r="G51" s="32" t="s">
        <v>231</v>
      </c>
      <c r="H51" s="32" t="s">
        <v>54</v>
      </c>
      <c r="I51" s="31">
        <v>47690000</v>
      </c>
      <c r="J51" s="25">
        <v>10.001845022047714</v>
      </c>
      <c r="K51" s="32" t="s">
        <v>60</v>
      </c>
      <c r="L51" s="32" t="s">
        <v>142</v>
      </c>
      <c r="M51" s="34">
        <v>8.3148556100000004</v>
      </c>
      <c r="N51" s="35" t="s">
        <v>65</v>
      </c>
      <c r="O51" s="22">
        <v>0</v>
      </c>
      <c r="P51" s="22">
        <v>10</v>
      </c>
      <c r="Q51" s="22">
        <v>2</v>
      </c>
      <c r="R51" s="22">
        <v>15</v>
      </c>
      <c r="S51" s="22">
        <v>0</v>
      </c>
      <c r="T51" s="22">
        <v>10</v>
      </c>
      <c r="U51" s="22">
        <v>5</v>
      </c>
      <c r="V51" s="44">
        <f t="shared" si="3"/>
        <v>42</v>
      </c>
      <c r="W51" s="4">
        <f t="shared" si="1"/>
        <v>10.5</v>
      </c>
      <c r="X51" s="4">
        <f t="shared" si="2"/>
        <v>20.501845022047714</v>
      </c>
      <c r="Y51" s="82" t="s">
        <v>801</v>
      </c>
      <c r="Z51" s="99"/>
      <c r="AA51" s="17"/>
    </row>
    <row r="52" spans="1:27" ht="45" x14ac:dyDescent="0.25">
      <c r="A52" s="32" t="s">
        <v>471</v>
      </c>
      <c r="B52" s="33" t="s">
        <v>382</v>
      </c>
      <c r="C52" s="32" t="s">
        <v>23</v>
      </c>
      <c r="D52" s="32" t="s">
        <v>472</v>
      </c>
      <c r="E52" s="32" t="s">
        <v>473</v>
      </c>
      <c r="F52" s="32" t="s">
        <v>474</v>
      </c>
      <c r="G52" s="32" t="s">
        <v>446</v>
      </c>
      <c r="H52" s="32" t="s">
        <v>54</v>
      </c>
      <c r="I52" s="31">
        <v>21145000</v>
      </c>
      <c r="J52" s="25">
        <v>9.983689406310635</v>
      </c>
      <c r="K52" s="32" t="s">
        <v>543</v>
      </c>
      <c r="L52" s="32" t="s">
        <v>544</v>
      </c>
      <c r="M52" s="34">
        <v>2.64759857</v>
      </c>
      <c r="N52" s="35" t="s">
        <v>66</v>
      </c>
      <c r="O52" s="22">
        <v>0</v>
      </c>
      <c r="P52" s="22">
        <v>20</v>
      </c>
      <c r="Q52" s="22">
        <v>10</v>
      </c>
      <c r="R52" s="22">
        <v>15</v>
      </c>
      <c r="S52" s="22">
        <v>0</v>
      </c>
      <c r="T52" s="22">
        <v>2</v>
      </c>
      <c r="U52" s="22">
        <v>5</v>
      </c>
      <c r="V52" s="44">
        <f t="shared" si="3"/>
        <v>52</v>
      </c>
      <c r="W52" s="4">
        <f t="shared" si="1"/>
        <v>13</v>
      </c>
      <c r="X52" s="4">
        <f t="shared" si="2"/>
        <v>22.983689406310635</v>
      </c>
      <c r="Y52" s="9"/>
      <c r="Z52" s="99"/>
      <c r="AA52" s="17"/>
    </row>
    <row r="53" spans="1:27" ht="90" x14ac:dyDescent="0.25">
      <c r="A53" s="32" t="s">
        <v>475</v>
      </c>
      <c r="B53" s="33" t="s">
        <v>382</v>
      </c>
      <c r="C53" s="32" t="s">
        <v>476</v>
      </c>
      <c r="D53" s="32" t="s">
        <v>417</v>
      </c>
      <c r="E53" s="32" t="s">
        <v>477</v>
      </c>
      <c r="F53" s="32" t="s">
        <v>478</v>
      </c>
      <c r="G53" s="32" t="s">
        <v>479</v>
      </c>
      <c r="H53" s="32" t="s">
        <v>58</v>
      </c>
      <c r="I53" s="31">
        <v>10926000</v>
      </c>
      <c r="J53" s="25">
        <v>9.6052961920146522</v>
      </c>
      <c r="K53" s="32" t="s">
        <v>59</v>
      </c>
      <c r="L53" s="32" t="s">
        <v>62</v>
      </c>
      <c r="M53" s="34">
        <v>1.5394920599999999</v>
      </c>
      <c r="N53" s="35" t="s">
        <v>66</v>
      </c>
      <c r="O53" s="22">
        <v>0</v>
      </c>
      <c r="P53" s="22">
        <v>20</v>
      </c>
      <c r="Q53" s="22">
        <v>5</v>
      </c>
      <c r="R53" s="22">
        <v>0</v>
      </c>
      <c r="S53" s="22">
        <v>0</v>
      </c>
      <c r="T53" s="22">
        <v>7</v>
      </c>
      <c r="U53" s="22">
        <v>0</v>
      </c>
      <c r="V53" s="44">
        <f t="shared" si="3"/>
        <v>32</v>
      </c>
      <c r="W53" s="4">
        <f t="shared" si="1"/>
        <v>8</v>
      </c>
      <c r="X53" s="4">
        <f t="shared" si="2"/>
        <v>17.605296192014652</v>
      </c>
      <c r="Y53" s="9"/>
      <c r="Z53" s="99"/>
      <c r="AA53" s="17"/>
    </row>
    <row r="54" spans="1:27" ht="45" x14ac:dyDescent="0.25">
      <c r="A54" s="27" t="s">
        <v>275</v>
      </c>
      <c r="B54" s="7" t="s">
        <v>21</v>
      </c>
      <c r="C54" s="27" t="s">
        <v>23</v>
      </c>
      <c r="D54" s="27" t="s">
        <v>31</v>
      </c>
      <c r="E54" s="27" t="s">
        <v>193</v>
      </c>
      <c r="F54" s="27" t="s">
        <v>99</v>
      </c>
      <c r="G54" s="27" t="s">
        <v>276</v>
      </c>
      <c r="H54" s="27" t="s">
        <v>54</v>
      </c>
      <c r="I54" s="16">
        <v>177603000</v>
      </c>
      <c r="J54" s="25">
        <v>9.5649207214211849</v>
      </c>
      <c r="K54" s="27" t="s">
        <v>140</v>
      </c>
      <c r="L54" s="27" t="s">
        <v>221</v>
      </c>
      <c r="M54" s="3">
        <v>23.141321980000001</v>
      </c>
      <c r="N54" s="12" t="s">
        <v>65</v>
      </c>
      <c r="O54" s="22">
        <v>0</v>
      </c>
      <c r="P54" s="22">
        <v>10</v>
      </c>
      <c r="Q54" s="22">
        <v>2</v>
      </c>
      <c r="R54" s="22">
        <v>0</v>
      </c>
      <c r="S54" s="22">
        <v>0</v>
      </c>
      <c r="T54" s="22">
        <v>7</v>
      </c>
      <c r="U54" s="22">
        <v>0</v>
      </c>
      <c r="V54" s="44">
        <f t="shared" si="3"/>
        <v>19</v>
      </c>
      <c r="W54" s="4">
        <f t="shared" si="1"/>
        <v>4.75</v>
      </c>
      <c r="X54" s="4">
        <f t="shared" si="2"/>
        <v>14.314920721421185</v>
      </c>
      <c r="Y54" s="9"/>
      <c r="Z54" s="99"/>
      <c r="AA54" s="17"/>
    </row>
    <row r="55" spans="1:27" ht="30" x14ac:dyDescent="0.25">
      <c r="A55" s="32" t="s">
        <v>480</v>
      </c>
      <c r="B55" s="33" t="s">
        <v>382</v>
      </c>
      <c r="C55" s="32" t="s">
        <v>23</v>
      </c>
      <c r="D55" s="32" t="s">
        <v>481</v>
      </c>
      <c r="E55" s="32" t="s">
        <v>99</v>
      </c>
      <c r="F55" s="32" t="s">
        <v>482</v>
      </c>
      <c r="G55" s="32" t="s">
        <v>483</v>
      </c>
      <c r="H55" s="32" t="s">
        <v>134</v>
      </c>
      <c r="I55" s="31">
        <v>10716000</v>
      </c>
      <c r="J55" s="25">
        <v>9.5379134870648841</v>
      </c>
      <c r="K55" s="32" t="s">
        <v>60</v>
      </c>
      <c r="L55" s="32" t="s">
        <v>63</v>
      </c>
      <c r="M55" s="34">
        <v>3.98213427</v>
      </c>
      <c r="N55" s="35" t="s">
        <v>143</v>
      </c>
      <c r="O55" s="22">
        <v>0</v>
      </c>
      <c r="P55" s="22">
        <v>10</v>
      </c>
      <c r="Q55" s="22">
        <v>10</v>
      </c>
      <c r="R55" s="22">
        <v>15</v>
      </c>
      <c r="S55" s="22">
        <v>0</v>
      </c>
      <c r="T55" s="22">
        <v>7</v>
      </c>
      <c r="U55" s="22">
        <v>5</v>
      </c>
      <c r="V55" s="44">
        <f t="shared" si="3"/>
        <v>47</v>
      </c>
      <c r="W55" s="4">
        <f t="shared" si="1"/>
        <v>11.75</v>
      </c>
      <c r="X55" s="4">
        <f t="shared" si="2"/>
        <v>21.287913487064884</v>
      </c>
      <c r="Y55" s="9"/>
      <c r="Z55" s="99"/>
      <c r="AA55" s="17"/>
    </row>
    <row r="56" spans="1:27" ht="45" x14ac:dyDescent="0.25">
      <c r="A56" s="32" t="s">
        <v>287</v>
      </c>
      <c r="B56" s="33" t="s">
        <v>21</v>
      </c>
      <c r="C56" s="32" t="s">
        <v>288</v>
      </c>
      <c r="D56" s="32" t="s">
        <v>32</v>
      </c>
      <c r="E56" s="32" t="s">
        <v>289</v>
      </c>
      <c r="F56" s="32" t="s">
        <v>290</v>
      </c>
      <c r="G56" s="32" t="s">
        <v>291</v>
      </c>
      <c r="H56" s="32" t="s">
        <v>134</v>
      </c>
      <c r="I56" s="31">
        <v>9576000</v>
      </c>
      <c r="J56" s="25">
        <v>9.5269948505870072</v>
      </c>
      <c r="K56" s="32" t="s">
        <v>61</v>
      </c>
      <c r="L56" s="32" t="s">
        <v>222</v>
      </c>
      <c r="M56" s="34">
        <v>31.005984739999999</v>
      </c>
      <c r="N56" s="35" t="s">
        <v>65</v>
      </c>
      <c r="O56" s="22">
        <v>0</v>
      </c>
      <c r="P56" s="22">
        <v>10</v>
      </c>
      <c r="Q56" s="22">
        <v>2</v>
      </c>
      <c r="R56" s="22">
        <v>15</v>
      </c>
      <c r="S56" s="22">
        <v>0</v>
      </c>
      <c r="T56" s="22">
        <v>10</v>
      </c>
      <c r="U56" s="22">
        <v>0</v>
      </c>
      <c r="V56" s="44">
        <f t="shared" si="3"/>
        <v>37</v>
      </c>
      <c r="W56" s="4">
        <f t="shared" si="1"/>
        <v>9.25</v>
      </c>
      <c r="X56" s="4">
        <f t="shared" si="2"/>
        <v>18.776994850587009</v>
      </c>
      <c r="Y56" s="82" t="s">
        <v>805</v>
      </c>
      <c r="Z56" s="99"/>
      <c r="AA56" s="17"/>
    </row>
    <row r="57" spans="1:27" ht="45" x14ac:dyDescent="0.25">
      <c r="A57" s="32" t="s">
        <v>283</v>
      </c>
      <c r="B57" s="33" t="s">
        <v>21</v>
      </c>
      <c r="C57" s="32" t="s">
        <v>26</v>
      </c>
      <c r="D57" s="32" t="s">
        <v>112</v>
      </c>
      <c r="E57" s="32" t="s">
        <v>284</v>
      </c>
      <c r="F57" s="32" t="s">
        <v>113</v>
      </c>
      <c r="G57" s="32" t="s">
        <v>114</v>
      </c>
      <c r="H57" s="32" t="s">
        <v>54</v>
      </c>
      <c r="I57" s="31">
        <v>69515000</v>
      </c>
      <c r="J57" s="25">
        <v>8.8970397711947058</v>
      </c>
      <c r="K57" s="32" t="s">
        <v>60</v>
      </c>
      <c r="L57" s="32" t="s">
        <v>64</v>
      </c>
      <c r="M57" s="34">
        <v>8.1776252599999992</v>
      </c>
      <c r="N57" s="35" t="s">
        <v>65</v>
      </c>
      <c r="O57" s="22">
        <v>0</v>
      </c>
      <c r="P57" s="22">
        <v>10</v>
      </c>
      <c r="Q57" s="22">
        <v>2</v>
      </c>
      <c r="R57" s="22">
        <v>0</v>
      </c>
      <c r="S57" s="22">
        <v>0</v>
      </c>
      <c r="T57" s="22">
        <v>7</v>
      </c>
      <c r="U57" s="22">
        <v>0</v>
      </c>
      <c r="V57" s="44">
        <f t="shared" si="3"/>
        <v>19</v>
      </c>
      <c r="W57" s="4">
        <f t="shared" si="1"/>
        <v>4.75</v>
      </c>
      <c r="X57" s="4">
        <f t="shared" si="2"/>
        <v>13.647039771194706</v>
      </c>
      <c r="Y57" s="9"/>
      <c r="Z57" s="99"/>
      <c r="AA57" s="17"/>
    </row>
    <row r="58" spans="1:27" ht="60" x14ac:dyDescent="0.25">
      <c r="A58" s="32" t="s">
        <v>484</v>
      </c>
      <c r="B58" s="33" t="s">
        <v>382</v>
      </c>
      <c r="C58" s="32" t="s">
        <v>23</v>
      </c>
      <c r="D58" s="32" t="s">
        <v>485</v>
      </c>
      <c r="E58" s="32" t="s">
        <v>186</v>
      </c>
      <c r="F58" s="32" t="s">
        <v>486</v>
      </c>
      <c r="G58" s="32" t="s">
        <v>487</v>
      </c>
      <c r="H58" s="32" t="s">
        <v>134</v>
      </c>
      <c r="I58" s="31">
        <v>11742000</v>
      </c>
      <c r="J58" s="25">
        <v>8.7986739502770135</v>
      </c>
      <c r="K58" s="32" t="s">
        <v>218</v>
      </c>
      <c r="L58" s="32" t="s">
        <v>142</v>
      </c>
      <c r="M58" s="34">
        <v>4.5494063999999996</v>
      </c>
      <c r="N58" s="35" t="s">
        <v>66</v>
      </c>
      <c r="O58" s="22">
        <v>0</v>
      </c>
      <c r="P58" s="22">
        <v>20</v>
      </c>
      <c r="Q58" s="22">
        <v>2</v>
      </c>
      <c r="R58" s="22">
        <v>0</v>
      </c>
      <c r="S58" s="22">
        <v>0</v>
      </c>
      <c r="T58" s="22">
        <v>10</v>
      </c>
      <c r="U58" s="22">
        <v>5</v>
      </c>
      <c r="V58" s="44">
        <f t="shared" si="3"/>
        <v>37</v>
      </c>
      <c r="W58" s="4">
        <f t="shared" si="1"/>
        <v>9.25</v>
      </c>
      <c r="X58" s="4">
        <f t="shared" si="2"/>
        <v>18.048673950277013</v>
      </c>
      <c r="Y58" s="9"/>
      <c r="Z58" s="99"/>
      <c r="AA58" s="17"/>
    </row>
    <row r="59" spans="1:27" ht="60" x14ac:dyDescent="0.25">
      <c r="A59" s="32" t="s">
        <v>302</v>
      </c>
      <c r="B59" s="33" t="s">
        <v>21</v>
      </c>
      <c r="C59" s="32" t="s">
        <v>97</v>
      </c>
      <c r="D59" s="32" t="s">
        <v>98</v>
      </c>
      <c r="E59" s="32" t="s">
        <v>303</v>
      </c>
      <c r="F59" s="32" t="s">
        <v>99</v>
      </c>
      <c r="G59" s="32" t="s">
        <v>114</v>
      </c>
      <c r="H59" s="32" t="s">
        <v>54</v>
      </c>
      <c r="I59" s="31">
        <v>18144000</v>
      </c>
      <c r="J59" s="25">
        <v>8.3069728052375194</v>
      </c>
      <c r="K59" s="32" t="s">
        <v>60</v>
      </c>
      <c r="L59" s="32" t="s">
        <v>63</v>
      </c>
      <c r="M59" s="34">
        <v>1.64618201</v>
      </c>
      <c r="N59" s="35" t="s">
        <v>66</v>
      </c>
      <c r="O59" s="22">
        <v>0</v>
      </c>
      <c r="P59" s="22">
        <v>20</v>
      </c>
      <c r="Q59" s="22">
        <v>0</v>
      </c>
      <c r="R59" s="22">
        <v>15</v>
      </c>
      <c r="S59" s="22">
        <v>5</v>
      </c>
      <c r="T59" s="22">
        <v>7</v>
      </c>
      <c r="U59" s="22">
        <v>0</v>
      </c>
      <c r="V59" s="44">
        <f t="shared" si="3"/>
        <v>47</v>
      </c>
      <c r="W59" s="4">
        <f t="shared" si="1"/>
        <v>11.75</v>
      </c>
      <c r="X59" s="4">
        <f t="shared" si="2"/>
        <v>20.056972805237521</v>
      </c>
      <c r="Y59" s="9"/>
      <c r="Z59" s="99"/>
      <c r="AA59" s="17"/>
    </row>
    <row r="60" spans="1:27" ht="45" x14ac:dyDescent="0.25">
      <c r="A60" s="32" t="s">
        <v>488</v>
      </c>
      <c r="B60" s="33" t="s">
        <v>382</v>
      </c>
      <c r="C60" s="32" t="s">
        <v>23</v>
      </c>
      <c r="D60" s="32" t="s">
        <v>489</v>
      </c>
      <c r="E60" s="32" t="s">
        <v>490</v>
      </c>
      <c r="F60" s="32" t="s">
        <v>23</v>
      </c>
      <c r="G60" s="32" t="s">
        <v>491</v>
      </c>
      <c r="H60" s="32" t="s">
        <v>53</v>
      </c>
      <c r="I60" s="31">
        <v>775000</v>
      </c>
      <c r="J60" s="25">
        <v>8.1908443065024947</v>
      </c>
      <c r="K60" s="32" t="s">
        <v>59</v>
      </c>
      <c r="L60" s="32" t="s">
        <v>62</v>
      </c>
      <c r="M60" s="34">
        <v>0.5</v>
      </c>
      <c r="N60" s="35" t="s">
        <v>66</v>
      </c>
      <c r="O60" s="22">
        <v>0</v>
      </c>
      <c r="P60" s="22">
        <v>20</v>
      </c>
      <c r="Q60" s="22">
        <v>0</v>
      </c>
      <c r="R60" s="22">
        <v>0</v>
      </c>
      <c r="S60" s="22">
        <v>0</v>
      </c>
      <c r="T60" s="22">
        <v>10</v>
      </c>
      <c r="U60" s="22">
        <v>5</v>
      </c>
      <c r="V60" s="44">
        <f t="shared" si="3"/>
        <v>35</v>
      </c>
      <c r="W60" s="4">
        <f t="shared" si="1"/>
        <v>8.75</v>
      </c>
      <c r="X60" s="4">
        <f t="shared" si="2"/>
        <v>16.940844306502495</v>
      </c>
      <c r="Y60" s="9"/>
      <c r="Z60" s="99"/>
      <c r="AA60" s="17"/>
    </row>
    <row r="61" spans="1:27" ht="60" x14ac:dyDescent="0.25">
      <c r="A61" s="27" t="s">
        <v>492</v>
      </c>
      <c r="B61" s="33" t="s">
        <v>382</v>
      </c>
      <c r="C61" s="32" t="s">
        <v>23</v>
      </c>
      <c r="D61" s="32" t="s">
        <v>493</v>
      </c>
      <c r="E61" s="32" t="s">
        <v>494</v>
      </c>
      <c r="F61" s="32" t="s">
        <v>495</v>
      </c>
      <c r="G61" s="32" t="s">
        <v>496</v>
      </c>
      <c r="H61" s="32" t="s">
        <v>134</v>
      </c>
      <c r="I61" s="31">
        <v>21318000</v>
      </c>
      <c r="J61" s="25">
        <v>8.1172404898015706</v>
      </c>
      <c r="K61" s="32" t="s">
        <v>60</v>
      </c>
      <c r="L61" s="32" t="s">
        <v>142</v>
      </c>
      <c r="M61" s="34">
        <v>8.2918023000000005</v>
      </c>
      <c r="N61" s="35" t="s">
        <v>143</v>
      </c>
      <c r="O61" s="22">
        <v>0</v>
      </c>
      <c r="P61" s="22">
        <v>20</v>
      </c>
      <c r="Q61" s="22">
        <v>5</v>
      </c>
      <c r="R61" s="22">
        <v>15</v>
      </c>
      <c r="S61" s="22">
        <v>0</v>
      </c>
      <c r="T61" s="22">
        <v>10</v>
      </c>
      <c r="U61" s="22">
        <v>5</v>
      </c>
      <c r="V61" s="44">
        <f t="shared" si="3"/>
        <v>55</v>
      </c>
      <c r="W61" s="4">
        <f t="shared" si="1"/>
        <v>13.75</v>
      </c>
      <c r="X61" s="4">
        <f t="shared" si="2"/>
        <v>21.867240489801571</v>
      </c>
      <c r="Y61" s="9"/>
      <c r="Z61" s="99"/>
      <c r="AA61" s="17"/>
    </row>
    <row r="62" spans="1:27" ht="90" x14ac:dyDescent="0.25">
      <c r="A62" s="32" t="s">
        <v>304</v>
      </c>
      <c r="B62" s="33" t="s">
        <v>21</v>
      </c>
      <c r="C62" s="32" t="s">
        <v>305</v>
      </c>
      <c r="D62" s="32" t="s">
        <v>306</v>
      </c>
      <c r="E62" s="32" t="s">
        <v>307</v>
      </c>
      <c r="F62" s="32" t="s">
        <v>308</v>
      </c>
      <c r="G62" s="32" t="s">
        <v>309</v>
      </c>
      <c r="H62" s="32" t="s">
        <v>58</v>
      </c>
      <c r="I62" s="31">
        <v>9102000</v>
      </c>
      <c r="J62" s="25">
        <v>7.9332059794197738</v>
      </c>
      <c r="K62" s="32" t="s">
        <v>59</v>
      </c>
      <c r="L62" s="32" t="s">
        <v>62</v>
      </c>
      <c r="M62" s="34">
        <v>2.0777362099999999</v>
      </c>
      <c r="N62" s="35" t="s">
        <v>66</v>
      </c>
      <c r="O62" s="22">
        <v>0</v>
      </c>
      <c r="P62" s="22">
        <v>10</v>
      </c>
      <c r="Q62" s="22">
        <v>2</v>
      </c>
      <c r="R62" s="22">
        <v>0</v>
      </c>
      <c r="S62" s="22">
        <v>0</v>
      </c>
      <c r="T62" s="22">
        <v>10</v>
      </c>
      <c r="U62" s="22">
        <v>0</v>
      </c>
      <c r="V62" s="44">
        <f t="shared" si="3"/>
        <v>22</v>
      </c>
      <c r="W62" s="4">
        <f t="shared" si="1"/>
        <v>5.5</v>
      </c>
      <c r="X62" s="4">
        <f t="shared" si="2"/>
        <v>13.433205979419775</v>
      </c>
      <c r="Y62" s="9"/>
      <c r="Z62" s="99"/>
      <c r="AA62" s="17"/>
    </row>
    <row r="63" spans="1:27" ht="45" x14ac:dyDescent="0.25">
      <c r="A63" s="32" t="s">
        <v>327</v>
      </c>
      <c r="B63" s="33" t="s">
        <v>21</v>
      </c>
      <c r="C63" s="32" t="s">
        <v>23</v>
      </c>
      <c r="D63" s="32" t="s">
        <v>328</v>
      </c>
      <c r="E63" s="32" t="s">
        <v>329</v>
      </c>
      <c r="F63" s="32" t="s">
        <v>330</v>
      </c>
      <c r="G63" s="32" t="s">
        <v>331</v>
      </c>
      <c r="H63" s="32" t="s">
        <v>134</v>
      </c>
      <c r="I63" s="31">
        <v>22230000</v>
      </c>
      <c r="J63" s="25">
        <v>7.3766604673496987</v>
      </c>
      <c r="K63" s="32" t="s">
        <v>59</v>
      </c>
      <c r="L63" s="32" t="s">
        <v>224</v>
      </c>
      <c r="M63" s="34">
        <v>8.4523883000000009</v>
      </c>
      <c r="N63" s="35" t="s">
        <v>143</v>
      </c>
      <c r="O63" s="22">
        <v>0</v>
      </c>
      <c r="P63" s="22">
        <v>10</v>
      </c>
      <c r="Q63" s="22">
        <v>2</v>
      </c>
      <c r="R63" s="22">
        <v>0</v>
      </c>
      <c r="S63" s="22">
        <v>0</v>
      </c>
      <c r="T63" s="22">
        <v>10</v>
      </c>
      <c r="U63" s="22">
        <v>0</v>
      </c>
      <c r="V63" s="44">
        <f t="shared" si="3"/>
        <v>22</v>
      </c>
      <c r="W63" s="4">
        <f t="shared" si="1"/>
        <v>5.5</v>
      </c>
      <c r="X63" s="4">
        <f t="shared" si="2"/>
        <v>12.876660467349698</v>
      </c>
      <c r="Y63" s="82" t="s">
        <v>806</v>
      </c>
      <c r="Z63" s="99"/>
      <c r="AA63" s="17"/>
    </row>
    <row r="64" spans="1:27" ht="60" x14ac:dyDescent="0.25">
      <c r="A64" s="27" t="s">
        <v>319</v>
      </c>
      <c r="B64" s="7" t="s">
        <v>21</v>
      </c>
      <c r="C64" s="27" t="s">
        <v>23</v>
      </c>
      <c r="D64" s="27" t="s">
        <v>320</v>
      </c>
      <c r="E64" s="27" t="s">
        <v>321</v>
      </c>
      <c r="F64" s="27" t="s">
        <v>322</v>
      </c>
      <c r="G64" s="27" t="s">
        <v>323</v>
      </c>
      <c r="H64" s="27" t="s">
        <v>54</v>
      </c>
      <c r="I64" s="16">
        <v>128340000</v>
      </c>
      <c r="J64" s="25">
        <v>7.132675572516427</v>
      </c>
      <c r="K64" s="27" t="s">
        <v>140</v>
      </c>
      <c r="L64" s="27" t="s">
        <v>337</v>
      </c>
      <c r="M64" s="3">
        <v>19.008307380000002</v>
      </c>
      <c r="N64" s="12" t="s">
        <v>65</v>
      </c>
      <c r="O64" s="22">
        <v>0</v>
      </c>
      <c r="P64" s="22">
        <v>20</v>
      </c>
      <c r="Q64" s="22">
        <v>2</v>
      </c>
      <c r="R64" s="22">
        <v>0</v>
      </c>
      <c r="S64" s="22">
        <v>0</v>
      </c>
      <c r="T64" s="22">
        <v>5</v>
      </c>
      <c r="U64" s="22">
        <v>0</v>
      </c>
      <c r="V64" s="44">
        <f t="shared" si="3"/>
        <v>27</v>
      </c>
      <c r="W64" s="4">
        <f t="shared" si="1"/>
        <v>6.75</v>
      </c>
      <c r="X64" s="4">
        <f t="shared" si="2"/>
        <v>13.882675572516426</v>
      </c>
      <c r="Y64" s="9"/>
      <c r="Z64" s="99"/>
      <c r="AA64" s="17"/>
    </row>
    <row r="65" spans="1:27" ht="30" x14ac:dyDescent="0.25">
      <c r="A65" s="32" t="s">
        <v>497</v>
      </c>
      <c r="B65" s="33" t="s">
        <v>382</v>
      </c>
      <c r="C65" s="32" t="s">
        <v>23</v>
      </c>
      <c r="D65" s="32" t="s">
        <v>498</v>
      </c>
      <c r="E65" s="32" t="s">
        <v>499</v>
      </c>
      <c r="F65" s="32" t="s">
        <v>500</v>
      </c>
      <c r="G65" s="32" t="s">
        <v>501</v>
      </c>
      <c r="H65" s="32" t="s">
        <v>134</v>
      </c>
      <c r="I65" s="31">
        <v>126000</v>
      </c>
      <c r="J65" s="25">
        <v>6.8789521495557011</v>
      </c>
      <c r="K65" s="32" t="s">
        <v>59</v>
      </c>
      <c r="L65" s="32" t="s">
        <v>62</v>
      </c>
      <c r="M65" s="34">
        <v>2.8949155200000001</v>
      </c>
      <c r="N65" s="35" t="s">
        <v>66</v>
      </c>
      <c r="O65" s="22">
        <v>0</v>
      </c>
      <c r="P65" s="22">
        <v>20</v>
      </c>
      <c r="Q65" s="22">
        <v>2</v>
      </c>
      <c r="R65" s="22">
        <v>15</v>
      </c>
      <c r="S65" s="22">
        <v>0</v>
      </c>
      <c r="T65" s="22">
        <v>10</v>
      </c>
      <c r="U65" s="22">
        <v>0</v>
      </c>
      <c r="V65" s="44">
        <f t="shared" si="3"/>
        <v>47</v>
      </c>
      <c r="W65" s="4">
        <f t="shared" si="1"/>
        <v>11.75</v>
      </c>
      <c r="X65" s="4">
        <f t="shared" si="2"/>
        <v>18.628952149555701</v>
      </c>
      <c r="Y65" s="82" t="s">
        <v>802</v>
      </c>
      <c r="Z65" s="99"/>
      <c r="AA65" s="17"/>
    </row>
    <row r="66" spans="1:27" ht="75" x14ac:dyDescent="0.25">
      <c r="A66" s="32" t="s">
        <v>502</v>
      </c>
      <c r="B66" s="33" t="s">
        <v>382</v>
      </c>
      <c r="C66" s="32" t="s">
        <v>23</v>
      </c>
      <c r="D66" s="32" t="s">
        <v>503</v>
      </c>
      <c r="E66" s="32" t="s">
        <v>186</v>
      </c>
      <c r="F66" s="32" t="s">
        <v>504</v>
      </c>
      <c r="G66" s="32" t="s">
        <v>505</v>
      </c>
      <c r="H66" s="32" t="s">
        <v>134</v>
      </c>
      <c r="I66" s="31">
        <v>18582000</v>
      </c>
      <c r="J66" s="25">
        <v>6.6311258407742901</v>
      </c>
      <c r="K66" s="32" t="s">
        <v>60</v>
      </c>
      <c r="L66" s="32" t="s">
        <v>142</v>
      </c>
      <c r="M66" s="34">
        <v>8.2074687700000002</v>
      </c>
      <c r="N66" s="35" t="s">
        <v>143</v>
      </c>
      <c r="O66" s="22">
        <v>0</v>
      </c>
      <c r="P66" s="22">
        <v>20</v>
      </c>
      <c r="Q66" s="22">
        <v>5</v>
      </c>
      <c r="R66" s="22">
        <v>0</v>
      </c>
      <c r="S66" s="22">
        <v>0</v>
      </c>
      <c r="T66" s="22">
        <v>5</v>
      </c>
      <c r="U66" s="22">
        <v>5</v>
      </c>
      <c r="V66" s="44">
        <f t="shared" si="3"/>
        <v>35</v>
      </c>
      <c r="W66" s="4">
        <f t="shared" si="1"/>
        <v>8.75</v>
      </c>
      <c r="X66" s="4">
        <f t="shared" si="2"/>
        <v>15.38112584077429</v>
      </c>
      <c r="Y66" s="9"/>
      <c r="Z66" s="99"/>
      <c r="AA66" s="17"/>
    </row>
    <row r="67" spans="1:27" ht="30" x14ac:dyDescent="0.25">
      <c r="A67" s="32" t="s">
        <v>347</v>
      </c>
      <c r="B67" s="33" t="s">
        <v>21</v>
      </c>
      <c r="C67" s="32" t="s">
        <v>348</v>
      </c>
      <c r="D67" s="32" t="s">
        <v>349</v>
      </c>
      <c r="E67" s="32" t="s">
        <v>350</v>
      </c>
      <c r="F67" s="32" t="s">
        <v>351</v>
      </c>
      <c r="G67" s="32" t="s">
        <v>352</v>
      </c>
      <c r="H67" s="32" t="s">
        <v>134</v>
      </c>
      <c r="I67" s="31">
        <v>18810000</v>
      </c>
      <c r="J67" s="25">
        <v>6.5497073603542315</v>
      </c>
      <c r="K67" s="32" t="s">
        <v>60</v>
      </c>
      <c r="L67" s="32" t="s">
        <v>142</v>
      </c>
      <c r="M67" s="34">
        <v>10.90980718</v>
      </c>
      <c r="N67" s="35" t="s">
        <v>143</v>
      </c>
      <c r="O67" s="22">
        <v>0</v>
      </c>
      <c r="P67" s="22">
        <v>20</v>
      </c>
      <c r="Q67" s="22">
        <v>2</v>
      </c>
      <c r="R67" s="22">
        <v>0</v>
      </c>
      <c r="S67" s="22">
        <v>0</v>
      </c>
      <c r="T67" s="22">
        <v>10</v>
      </c>
      <c r="U67" s="22">
        <v>5</v>
      </c>
      <c r="V67" s="44">
        <f t="shared" si="3"/>
        <v>37</v>
      </c>
      <c r="W67" s="4">
        <f t="shared" si="1"/>
        <v>9.25</v>
      </c>
      <c r="X67" s="4">
        <f t="shared" si="2"/>
        <v>15.799707360354232</v>
      </c>
      <c r="Y67" s="9"/>
      <c r="Z67" s="99"/>
      <c r="AA67" s="17"/>
    </row>
    <row r="68" spans="1:27" ht="45" x14ac:dyDescent="0.25">
      <c r="A68" s="32" t="s">
        <v>506</v>
      </c>
      <c r="B68" s="33" t="s">
        <v>382</v>
      </c>
      <c r="C68" s="32" t="s">
        <v>23</v>
      </c>
      <c r="D68" s="32" t="s">
        <v>507</v>
      </c>
      <c r="E68" s="32" t="s">
        <v>508</v>
      </c>
      <c r="F68" s="32" t="s">
        <v>482</v>
      </c>
      <c r="G68" s="32" t="s">
        <v>509</v>
      </c>
      <c r="H68" s="32" t="s">
        <v>134</v>
      </c>
      <c r="I68" s="31">
        <v>3115000</v>
      </c>
      <c r="J68" s="25">
        <v>6.372662916066183</v>
      </c>
      <c r="K68" s="32" t="s">
        <v>60</v>
      </c>
      <c r="L68" s="32" t="s">
        <v>142</v>
      </c>
      <c r="M68" s="34">
        <v>1.20534951</v>
      </c>
      <c r="N68" s="35" t="s">
        <v>66</v>
      </c>
      <c r="O68" s="22">
        <v>0</v>
      </c>
      <c r="P68" s="22">
        <v>20</v>
      </c>
      <c r="Q68" s="22">
        <v>2</v>
      </c>
      <c r="R68" s="22">
        <v>0</v>
      </c>
      <c r="S68" s="22">
        <v>0</v>
      </c>
      <c r="T68" s="22">
        <v>7</v>
      </c>
      <c r="U68" s="22">
        <v>0</v>
      </c>
      <c r="V68" s="44">
        <f t="shared" si="3"/>
        <v>29</v>
      </c>
      <c r="W68" s="4">
        <f t="shared" si="1"/>
        <v>7.25</v>
      </c>
      <c r="X68" s="4">
        <f t="shared" si="2"/>
        <v>13.622662916066183</v>
      </c>
      <c r="Y68" s="9"/>
      <c r="Z68" s="99"/>
      <c r="AA68" s="17"/>
    </row>
    <row r="69" spans="1:27" ht="75" x14ac:dyDescent="0.25">
      <c r="A69" s="32" t="s">
        <v>353</v>
      </c>
      <c r="B69" s="33" t="s">
        <v>21</v>
      </c>
      <c r="C69" s="32" t="s">
        <v>23</v>
      </c>
      <c r="D69" s="32" t="s">
        <v>328</v>
      </c>
      <c r="E69" s="32" t="s">
        <v>330</v>
      </c>
      <c r="F69" s="32" t="s">
        <v>354</v>
      </c>
      <c r="G69" s="32" t="s">
        <v>355</v>
      </c>
      <c r="H69" s="32" t="s">
        <v>134</v>
      </c>
      <c r="I69" s="31">
        <v>63156000</v>
      </c>
      <c r="J69" s="25">
        <v>5.962493226806461</v>
      </c>
      <c r="K69" s="32" t="s">
        <v>59</v>
      </c>
      <c r="L69" s="32" t="s">
        <v>224</v>
      </c>
      <c r="M69" s="34">
        <v>24.529461470000001</v>
      </c>
      <c r="N69" s="35" t="s">
        <v>143</v>
      </c>
      <c r="O69" s="22">
        <v>0</v>
      </c>
      <c r="P69" s="22">
        <v>20</v>
      </c>
      <c r="Q69" s="22">
        <v>2</v>
      </c>
      <c r="R69" s="22">
        <v>15</v>
      </c>
      <c r="S69" s="22">
        <v>0</v>
      </c>
      <c r="T69" s="22">
        <v>7</v>
      </c>
      <c r="U69" s="22">
        <v>5</v>
      </c>
      <c r="V69" s="44">
        <f t="shared" si="3"/>
        <v>49</v>
      </c>
      <c r="W69" s="4">
        <f t="shared" ref="W69:W80" si="4">((O69+P69+Q69+R69+S69+T69+U69)*0.25)</f>
        <v>12.25</v>
      </c>
      <c r="X69" s="4">
        <f t="shared" ref="X69:X80" si="5">(J69+W69)</f>
        <v>18.212493226806462</v>
      </c>
      <c r="Y69" s="82" t="s">
        <v>801</v>
      </c>
      <c r="Z69" s="99"/>
      <c r="AA69" s="17"/>
    </row>
    <row r="70" spans="1:27" ht="90" x14ac:dyDescent="0.25">
      <c r="A70" s="32" t="s">
        <v>510</v>
      </c>
      <c r="B70" s="33" t="s">
        <v>382</v>
      </c>
      <c r="C70" s="32" t="s">
        <v>23</v>
      </c>
      <c r="D70" s="32" t="s">
        <v>511</v>
      </c>
      <c r="E70" s="32" t="s">
        <v>512</v>
      </c>
      <c r="F70" s="32" t="s">
        <v>137</v>
      </c>
      <c r="G70" s="32" t="s">
        <v>513</v>
      </c>
      <c r="H70" s="32" t="s">
        <v>58</v>
      </c>
      <c r="I70" s="31">
        <v>15538000</v>
      </c>
      <c r="J70" s="25">
        <v>5.1014624984908421</v>
      </c>
      <c r="K70" s="32" t="s">
        <v>60</v>
      </c>
      <c r="L70" s="32" t="s">
        <v>63</v>
      </c>
      <c r="M70" s="34">
        <v>1.56121132</v>
      </c>
      <c r="N70" s="35" t="s">
        <v>66</v>
      </c>
      <c r="O70" s="22">
        <v>0</v>
      </c>
      <c r="P70" s="22">
        <v>20</v>
      </c>
      <c r="Q70" s="22">
        <v>0</v>
      </c>
      <c r="R70" s="22">
        <v>0</v>
      </c>
      <c r="S70" s="22">
        <v>0</v>
      </c>
      <c r="T70" s="22">
        <v>2</v>
      </c>
      <c r="U70" s="22">
        <v>0</v>
      </c>
      <c r="V70" s="44">
        <f t="shared" si="3"/>
        <v>22</v>
      </c>
      <c r="W70" s="4">
        <f t="shared" si="4"/>
        <v>5.5</v>
      </c>
      <c r="X70" s="4">
        <f t="shared" si="5"/>
        <v>10.601462498490843</v>
      </c>
      <c r="Y70" s="9"/>
      <c r="Z70" s="99"/>
      <c r="AA70" s="17"/>
    </row>
    <row r="71" spans="1:27" ht="45" x14ac:dyDescent="0.25">
      <c r="A71" s="32" t="s">
        <v>514</v>
      </c>
      <c r="B71" s="33" t="s">
        <v>382</v>
      </c>
      <c r="C71" s="32" t="s">
        <v>23</v>
      </c>
      <c r="D71" s="32" t="s">
        <v>515</v>
      </c>
      <c r="E71" s="32" t="s">
        <v>330</v>
      </c>
      <c r="F71" s="32" t="s">
        <v>190</v>
      </c>
      <c r="G71" s="32" t="s">
        <v>516</v>
      </c>
      <c r="H71" s="32" t="s">
        <v>134</v>
      </c>
      <c r="I71" s="31">
        <v>21774000</v>
      </c>
      <c r="J71" s="25">
        <v>5.0210768982716631</v>
      </c>
      <c r="K71" s="32" t="s">
        <v>59</v>
      </c>
      <c r="L71" s="32" t="s">
        <v>224</v>
      </c>
      <c r="M71" s="34">
        <v>8.4635314699999995</v>
      </c>
      <c r="N71" s="35" t="s">
        <v>143</v>
      </c>
      <c r="O71" s="22">
        <v>0</v>
      </c>
      <c r="P71" s="22">
        <v>20</v>
      </c>
      <c r="Q71" s="22">
        <v>2</v>
      </c>
      <c r="R71" s="22">
        <v>0</v>
      </c>
      <c r="S71" s="22">
        <v>0</v>
      </c>
      <c r="T71" s="22">
        <v>2</v>
      </c>
      <c r="U71" s="22">
        <v>0</v>
      </c>
      <c r="V71" s="44">
        <f t="shared" si="3"/>
        <v>24</v>
      </c>
      <c r="W71" s="4">
        <f t="shared" si="4"/>
        <v>6</v>
      </c>
      <c r="X71" s="4">
        <f t="shared" si="5"/>
        <v>11.021076898271662</v>
      </c>
      <c r="Y71" s="9"/>
      <c r="Z71" s="99"/>
      <c r="AA71" s="17"/>
    </row>
    <row r="72" spans="1:27" ht="60" x14ac:dyDescent="0.25">
      <c r="A72" s="27" t="s">
        <v>356</v>
      </c>
      <c r="B72" s="33" t="s">
        <v>21</v>
      </c>
      <c r="C72" s="32" t="s">
        <v>23</v>
      </c>
      <c r="D72" s="32" t="s">
        <v>357</v>
      </c>
      <c r="E72" s="32" t="s">
        <v>282</v>
      </c>
      <c r="F72" s="32" t="s">
        <v>358</v>
      </c>
      <c r="G72" s="32" t="s">
        <v>359</v>
      </c>
      <c r="H72" s="32" t="s">
        <v>134</v>
      </c>
      <c r="I72" s="31">
        <v>857000</v>
      </c>
      <c r="J72" s="25">
        <v>4.8754749203290206</v>
      </c>
      <c r="K72" s="32" t="s">
        <v>59</v>
      </c>
      <c r="L72" s="32" t="s">
        <v>62</v>
      </c>
      <c r="M72" s="34">
        <v>0.73299192000000002</v>
      </c>
      <c r="N72" s="35" t="s">
        <v>143</v>
      </c>
      <c r="O72" s="22">
        <v>0</v>
      </c>
      <c r="P72" s="22">
        <v>20</v>
      </c>
      <c r="Q72" s="22">
        <v>0</v>
      </c>
      <c r="R72" s="22">
        <v>15</v>
      </c>
      <c r="S72" s="22">
        <v>0</v>
      </c>
      <c r="T72" s="22">
        <v>10</v>
      </c>
      <c r="U72" s="22">
        <v>5</v>
      </c>
      <c r="V72" s="44">
        <f t="shared" si="3"/>
        <v>50</v>
      </c>
      <c r="W72" s="4">
        <f t="shared" si="4"/>
        <v>12.5</v>
      </c>
      <c r="X72" s="4">
        <f t="shared" si="5"/>
        <v>17.375474920329019</v>
      </c>
      <c r="Y72" s="9"/>
      <c r="Z72" s="99"/>
      <c r="AA72" s="17"/>
    </row>
    <row r="73" spans="1:27" ht="60" x14ac:dyDescent="0.25">
      <c r="A73" s="32" t="s">
        <v>517</v>
      </c>
      <c r="B73" s="33" t="s">
        <v>382</v>
      </c>
      <c r="C73" s="32" t="s">
        <v>23</v>
      </c>
      <c r="D73" s="32" t="s">
        <v>518</v>
      </c>
      <c r="E73" s="32" t="s">
        <v>519</v>
      </c>
      <c r="F73" s="32" t="s">
        <v>520</v>
      </c>
      <c r="G73" s="32" t="s">
        <v>521</v>
      </c>
      <c r="H73" s="32" t="s">
        <v>156</v>
      </c>
      <c r="I73" s="31">
        <v>4621000</v>
      </c>
      <c r="J73" s="25">
        <v>3.9511024522721367</v>
      </c>
      <c r="K73" s="32" t="s">
        <v>60</v>
      </c>
      <c r="L73" s="32" t="s">
        <v>142</v>
      </c>
      <c r="M73" s="34">
        <v>0.69798658000000002</v>
      </c>
      <c r="N73" s="35" t="s">
        <v>66</v>
      </c>
      <c r="O73" s="22">
        <v>0</v>
      </c>
      <c r="P73" s="22">
        <v>20</v>
      </c>
      <c r="Q73" s="22">
        <v>0</v>
      </c>
      <c r="R73" s="22">
        <v>15</v>
      </c>
      <c r="S73" s="22">
        <v>0</v>
      </c>
      <c r="T73" s="22">
        <v>0</v>
      </c>
      <c r="U73" s="22">
        <v>5</v>
      </c>
      <c r="V73" s="44">
        <f t="shared" si="3"/>
        <v>40</v>
      </c>
      <c r="W73" s="4">
        <f t="shared" si="4"/>
        <v>10</v>
      </c>
      <c r="X73" s="4">
        <f t="shared" si="5"/>
        <v>13.951102452272137</v>
      </c>
      <c r="Y73" s="9"/>
      <c r="Z73" s="99"/>
      <c r="AA73" s="17"/>
    </row>
    <row r="74" spans="1:27" ht="45" x14ac:dyDescent="0.25">
      <c r="A74" s="32" t="s">
        <v>522</v>
      </c>
      <c r="B74" s="33" t="s">
        <v>382</v>
      </c>
      <c r="C74" s="32" t="s">
        <v>23</v>
      </c>
      <c r="D74" s="32" t="s">
        <v>523</v>
      </c>
      <c r="E74" s="32" t="s">
        <v>159</v>
      </c>
      <c r="F74" s="32" t="s">
        <v>524</v>
      </c>
      <c r="G74" s="32" t="s">
        <v>525</v>
      </c>
      <c r="H74" s="32" t="s">
        <v>134</v>
      </c>
      <c r="I74" s="31">
        <v>20064000</v>
      </c>
      <c r="J74" s="25">
        <v>3.8298456015461677</v>
      </c>
      <c r="K74" s="32" t="s">
        <v>60</v>
      </c>
      <c r="L74" s="32" t="s">
        <v>142</v>
      </c>
      <c r="M74" s="34">
        <v>8.0296458600000005</v>
      </c>
      <c r="N74" s="35" t="s">
        <v>143</v>
      </c>
      <c r="O74" s="22">
        <v>0</v>
      </c>
      <c r="P74" s="22">
        <v>20</v>
      </c>
      <c r="Q74" s="22">
        <v>0</v>
      </c>
      <c r="R74" s="22">
        <v>0</v>
      </c>
      <c r="S74" s="22">
        <v>0</v>
      </c>
      <c r="T74" s="22">
        <v>2</v>
      </c>
      <c r="U74" s="22">
        <v>0</v>
      </c>
      <c r="V74" s="44">
        <f t="shared" si="3"/>
        <v>22</v>
      </c>
      <c r="W74" s="4">
        <f t="shared" si="4"/>
        <v>5.5</v>
      </c>
      <c r="X74" s="4">
        <f t="shared" si="5"/>
        <v>9.3298456015461682</v>
      </c>
      <c r="Y74" s="9"/>
      <c r="Z74" s="99"/>
      <c r="AA74" s="17"/>
    </row>
    <row r="75" spans="1:27" ht="45" x14ac:dyDescent="0.25">
      <c r="A75" s="32" t="s">
        <v>369</v>
      </c>
      <c r="B75" s="33" t="s">
        <v>21</v>
      </c>
      <c r="C75" s="32" t="s">
        <v>23</v>
      </c>
      <c r="D75" s="32" t="s">
        <v>370</v>
      </c>
      <c r="E75" s="32" t="s">
        <v>371</v>
      </c>
      <c r="F75" s="32" t="s">
        <v>372</v>
      </c>
      <c r="G75" s="32" t="s">
        <v>373</v>
      </c>
      <c r="H75" s="32" t="s">
        <v>134</v>
      </c>
      <c r="I75" s="31">
        <v>54720000</v>
      </c>
      <c r="J75" s="25">
        <v>3.5355462511965312</v>
      </c>
      <c r="K75" s="32" t="s">
        <v>59</v>
      </c>
      <c r="L75" s="32" t="s">
        <v>224</v>
      </c>
      <c r="M75" s="34">
        <v>21.772293560000001</v>
      </c>
      <c r="N75" s="35" t="s">
        <v>143</v>
      </c>
      <c r="O75" s="22">
        <v>0</v>
      </c>
      <c r="P75" s="22">
        <v>20</v>
      </c>
      <c r="Q75" s="22">
        <v>0</v>
      </c>
      <c r="R75" s="22">
        <v>15</v>
      </c>
      <c r="S75" s="22">
        <v>0</v>
      </c>
      <c r="T75" s="22">
        <v>2</v>
      </c>
      <c r="U75" s="22">
        <v>5</v>
      </c>
      <c r="V75" s="44">
        <f t="shared" si="3"/>
        <v>42</v>
      </c>
      <c r="W75" s="4">
        <f t="shared" si="4"/>
        <v>10.5</v>
      </c>
      <c r="X75" s="4">
        <f t="shared" si="5"/>
        <v>14.035546251196532</v>
      </c>
      <c r="Y75" s="9"/>
      <c r="Z75" s="99"/>
      <c r="AA75" s="17"/>
    </row>
    <row r="76" spans="1:27" ht="45" x14ac:dyDescent="0.25">
      <c r="A76" s="27" t="s">
        <v>526</v>
      </c>
      <c r="B76" s="7" t="s">
        <v>382</v>
      </c>
      <c r="C76" s="27" t="s">
        <v>527</v>
      </c>
      <c r="D76" s="27" t="s">
        <v>528</v>
      </c>
      <c r="E76" s="27" t="s">
        <v>529</v>
      </c>
      <c r="F76" s="27" t="s">
        <v>530</v>
      </c>
      <c r="G76" s="27" t="s">
        <v>531</v>
      </c>
      <c r="H76" s="27" t="s">
        <v>134</v>
      </c>
      <c r="I76" s="16">
        <v>41040000</v>
      </c>
      <c r="J76" s="25">
        <v>3.1472625523596696</v>
      </c>
      <c r="K76" s="27" t="s">
        <v>140</v>
      </c>
      <c r="L76" s="27" t="s">
        <v>285</v>
      </c>
      <c r="M76" s="3">
        <v>32.286668110000001</v>
      </c>
      <c r="N76" s="12" t="s">
        <v>143</v>
      </c>
      <c r="O76" s="22">
        <v>0</v>
      </c>
      <c r="P76" s="22">
        <v>20</v>
      </c>
      <c r="Q76" s="22">
        <v>0</v>
      </c>
      <c r="R76" s="22">
        <v>0</v>
      </c>
      <c r="S76" s="22">
        <v>0</v>
      </c>
      <c r="T76" s="22">
        <v>2</v>
      </c>
      <c r="U76" s="22">
        <v>0</v>
      </c>
      <c r="V76" s="44">
        <f t="shared" si="3"/>
        <v>22</v>
      </c>
      <c r="W76" s="4">
        <f t="shared" si="4"/>
        <v>5.5</v>
      </c>
      <c r="X76" s="4">
        <f t="shared" si="5"/>
        <v>8.6472625523596705</v>
      </c>
      <c r="Y76" s="9"/>
      <c r="Z76" s="99"/>
      <c r="AA76" s="17"/>
    </row>
    <row r="77" spans="1:27" ht="45" x14ac:dyDescent="0.25">
      <c r="A77" s="32" t="s">
        <v>532</v>
      </c>
      <c r="B77" s="33" t="s">
        <v>382</v>
      </c>
      <c r="C77" s="32" t="s">
        <v>23</v>
      </c>
      <c r="D77" s="32" t="s">
        <v>533</v>
      </c>
      <c r="E77" s="32" t="s">
        <v>534</v>
      </c>
      <c r="F77" s="32" t="s">
        <v>535</v>
      </c>
      <c r="G77" s="32" t="s">
        <v>509</v>
      </c>
      <c r="H77" s="32" t="s">
        <v>134</v>
      </c>
      <c r="I77" s="31">
        <v>5919000</v>
      </c>
      <c r="J77" s="25">
        <v>2.7912701964278841</v>
      </c>
      <c r="K77" s="32" t="s">
        <v>60</v>
      </c>
      <c r="L77" s="32" t="s">
        <v>142</v>
      </c>
      <c r="M77" s="34">
        <v>2.4099157099999999</v>
      </c>
      <c r="N77" s="35" t="s">
        <v>143</v>
      </c>
      <c r="O77" s="22">
        <v>0</v>
      </c>
      <c r="P77" s="22">
        <v>20</v>
      </c>
      <c r="Q77" s="22">
        <v>0</v>
      </c>
      <c r="R77" s="22">
        <v>0</v>
      </c>
      <c r="S77" s="22">
        <v>0</v>
      </c>
      <c r="T77" s="22">
        <v>2</v>
      </c>
      <c r="U77" s="22">
        <v>0</v>
      </c>
      <c r="V77" s="44">
        <f t="shared" si="3"/>
        <v>22</v>
      </c>
      <c r="W77" s="4">
        <f t="shared" si="4"/>
        <v>5.5</v>
      </c>
      <c r="X77" s="4">
        <f t="shared" si="5"/>
        <v>8.2912701964278845</v>
      </c>
      <c r="Y77" s="9"/>
      <c r="Z77" s="99"/>
      <c r="AA77" s="17"/>
    </row>
    <row r="78" spans="1:27" ht="60" x14ac:dyDescent="0.25">
      <c r="A78" s="32" t="s">
        <v>536</v>
      </c>
      <c r="B78" s="33" t="s">
        <v>382</v>
      </c>
      <c r="C78" s="32" t="s">
        <v>23</v>
      </c>
      <c r="D78" s="32" t="s">
        <v>537</v>
      </c>
      <c r="E78" s="32" t="s">
        <v>94</v>
      </c>
      <c r="F78" s="32" t="s">
        <v>482</v>
      </c>
      <c r="G78" s="32" t="s">
        <v>538</v>
      </c>
      <c r="H78" s="32" t="s">
        <v>134</v>
      </c>
      <c r="I78" s="31">
        <v>19038000</v>
      </c>
      <c r="J78" s="25">
        <v>2.6284616146235771</v>
      </c>
      <c r="K78" s="32" t="s">
        <v>60</v>
      </c>
      <c r="L78" s="32" t="s">
        <v>142</v>
      </c>
      <c r="M78" s="34">
        <v>6.5882120500000001</v>
      </c>
      <c r="N78" s="35" t="s">
        <v>143</v>
      </c>
      <c r="O78" s="22">
        <v>0</v>
      </c>
      <c r="P78" s="22">
        <v>20</v>
      </c>
      <c r="Q78" s="22">
        <v>0</v>
      </c>
      <c r="R78" s="22">
        <v>0</v>
      </c>
      <c r="S78" s="22">
        <v>0</v>
      </c>
      <c r="T78" s="22">
        <v>0</v>
      </c>
      <c r="U78" s="22">
        <v>0</v>
      </c>
      <c r="V78" s="44">
        <f t="shared" si="3"/>
        <v>20</v>
      </c>
      <c r="W78" s="4">
        <f t="shared" si="4"/>
        <v>5</v>
      </c>
      <c r="X78" s="4">
        <f t="shared" si="5"/>
        <v>7.6284616146235766</v>
      </c>
      <c r="Y78" s="9"/>
      <c r="Z78" s="99"/>
      <c r="AA78" s="17"/>
    </row>
    <row r="79" spans="1:27" ht="75" x14ac:dyDescent="0.25">
      <c r="A79" s="32" t="s">
        <v>374</v>
      </c>
      <c r="B79" s="33" t="s">
        <v>21</v>
      </c>
      <c r="C79" s="32" t="s">
        <v>23</v>
      </c>
      <c r="D79" s="32" t="s">
        <v>375</v>
      </c>
      <c r="E79" s="32" t="s">
        <v>376</v>
      </c>
      <c r="F79" s="32" t="s">
        <v>23</v>
      </c>
      <c r="G79" s="32" t="s">
        <v>377</v>
      </c>
      <c r="H79" s="32" t="s">
        <v>53</v>
      </c>
      <c r="I79" s="31">
        <v>775000</v>
      </c>
      <c r="J79" s="25">
        <v>1.9152485765926359</v>
      </c>
      <c r="K79" s="32" t="s">
        <v>59</v>
      </c>
      <c r="L79" s="32" t="s">
        <v>62</v>
      </c>
      <c r="M79" s="34">
        <v>0.5</v>
      </c>
      <c r="N79" s="35" t="s">
        <v>66</v>
      </c>
      <c r="O79" s="22">
        <v>0</v>
      </c>
      <c r="P79" s="22">
        <v>20</v>
      </c>
      <c r="Q79" s="22">
        <v>0</v>
      </c>
      <c r="R79" s="22">
        <v>15</v>
      </c>
      <c r="S79" s="22">
        <v>0</v>
      </c>
      <c r="T79" s="22">
        <v>10</v>
      </c>
      <c r="U79" s="22">
        <v>0</v>
      </c>
      <c r="V79" s="44">
        <f t="shared" si="3"/>
        <v>45</v>
      </c>
      <c r="W79" s="4">
        <f t="shared" si="4"/>
        <v>11.25</v>
      </c>
      <c r="X79" s="4">
        <f t="shared" si="5"/>
        <v>13.165248576592635</v>
      </c>
      <c r="Y79" s="9"/>
      <c r="Z79" s="99"/>
      <c r="AA79" s="17"/>
    </row>
    <row r="80" spans="1:27" ht="60" x14ac:dyDescent="0.25">
      <c r="A80" s="32" t="s">
        <v>539</v>
      </c>
      <c r="B80" s="33" t="s">
        <v>382</v>
      </c>
      <c r="C80" s="32" t="s">
        <v>23</v>
      </c>
      <c r="D80" s="32" t="s">
        <v>540</v>
      </c>
      <c r="E80" s="32" t="s">
        <v>99</v>
      </c>
      <c r="F80" s="32" t="s">
        <v>541</v>
      </c>
      <c r="G80" s="32" t="s">
        <v>542</v>
      </c>
      <c r="H80" s="32" t="s">
        <v>134</v>
      </c>
      <c r="I80" s="31">
        <v>912000</v>
      </c>
      <c r="J80" s="25">
        <v>0.50476068255095485</v>
      </c>
      <c r="K80" s="32" t="s">
        <v>60</v>
      </c>
      <c r="L80" s="32" t="s">
        <v>63</v>
      </c>
      <c r="M80" s="34">
        <v>1.08001715</v>
      </c>
      <c r="N80" s="35" t="s">
        <v>143</v>
      </c>
      <c r="O80" s="22">
        <v>0</v>
      </c>
      <c r="P80" s="22">
        <v>20</v>
      </c>
      <c r="Q80" s="22">
        <v>0</v>
      </c>
      <c r="R80" s="22">
        <v>0</v>
      </c>
      <c r="S80" s="22">
        <v>0</v>
      </c>
      <c r="T80" s="22">
        <v>7</v>
      </c>
      <c r="U80" s="22">
        <v>0</v>
      </c>
      <c r="V80" s="44">
        <f t="shared" ref="V80" si="6">SUM(O80:U80)</f>
        <v>27</v>
      </c>
      <c r="W80" s="4">
        <f t="shared" si="4"/>
        <v>6.75</v>
      </c>
      <c r="X80" s="4">
        <f t="shared" si="5"/>
        <v>7.2547606825509545</v>
      </c>
      <c r="Y80" s="9"/>
      <c r="Z80" s="99"/>
      <c r="AA80" s="17"/>
    </row>
  </sheetData>
  <autoFilter ref="A3:V3"/>
  <mergeCells count="1">
    <mergeCell ref="O2:V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T30"/>
  <sheetViews>
    <sheetView topLeftCell="D1" zoomScale="70" zoomScaleNormal="70" workbookViewId="0">
      <selection activeCell="BT4" sqref="BT4"/>
    </sheetView>
  </sheetViews>
  <sheetFormatPr defaultRowHeight="15" x14ac:dyDescent="0.25"/>
  <cols>
    <col min="1" max="1" width="14.140625" customWidth="1"/>
    <col min="2" max="2" width="10.85546875" bestFit="1" customWidth="1"/>
    <col min="4" max="4" width="10.140625" customWidth="1"/>
    <col min="7" max="7" width="28.28515625" customWidth="1"/>
    <col min="9" max="9" width="19" customWidth="1"/>
    <col min="10" max="10" width="16.85546875" bestFit="1" customWidth="1"/>
    <col min="11" max="11" width="14.85546875" bestFit="1" customWidth="1"/>
    <col min="12" max="12" width="11.42578125" bestFit="1" customWidth="1"/>
    <col min="13" max="14" width="14.5703125" style="36" customWidth="1"/>
    <col min="15" max="15" width="11.7109375" customWidth="1"/>
    <col min="16" max="16" width="11.28515625" style="36" customWidth="1"/>
    <col min="17" max="17" width="15.7109375" bestFit="1" customWidth="1"/>
    <col min="18" max="18" width="19.85546875" bestFit="1" customWidth="1"/>
    <col min="19" max="19" width="17.7109375" bestFit="1" customWidth="1"/>
    <col min="20" max="20" width="17.5703125" customWidth="1"/>
    <col min="21" max="68" width="0" hidden="1" customWidth="1"/>
    <col min="69" max="69" width="11.7109375" hidden="1" customWidth="1"/>
    <col min="70" max="70" width="11.28515625" hidden="1" customWidth="1"/>
    <col min="71" max="71" width="9.5703125" hidden="1" customWidth="1"/>
    <col min="72" max="72" width="17.28515625" customWidth="1"/>
  </cols>
  <sheetData>
    <row r="1" spans="1:72" ht="61.5" x14ac:dyDescent="0.9">
      <c r="S1" s="23" t="s">
        <v>76</v>
      </c>
    </row>
    <row r="2" spans="1:72" ht="26.25" x14ac:dyDescent="0.25">
      <c r="P2" s="116" t="s">
        <v>74</v>
      </c>
      <c r="Q2" s="117"/>
      <c r="R2" s="117"/>
      <c r="S2" s="117"/>
      <c r="T2" s="117"/>
      <c r="U2" s="117"/>
      <c r="V2" s="119"/>
    </row>
    <row r="3" spans="1:72" ht="85.5" customHeight="1" x14ac:dyDescent="0.25">
      <c r="A3" s="40" t="s">
        <v>0</v>
      </c>
      <c r="B3" s="40" t="s">
        <v>1</v>
      </c>
      <c r="C3" s="40" t="s">
        <v>2</v>
      </c>
      <c r="D3" s="40" t="s">
        <v>3</v>
      </c>
      <c r="E3" s="40" t="s">
        <v>4</v>
      </c>
      <c r="F3" s="40" t="s">
        <v>5</v>
      </c>
      <c r="G3" s="40" t="s">
        <v>6</v>
      </c>
      <c r="H3" s="41" t="s">
        <v>551</v>
      </c>
      <c r="I3" s="40" t="s">
        <v>7</v>
      </c>
      <c r="J3" s="43" t="s">
        <v>552</v>
      </c>
      <c r="K3" s="53" t="s">
        <v>9</v>
      </c>
      <c r="L3" s="53" t="s">
        <v>10</v>
      </c>
      <c r="M3" s="74" t="s">
        <v>684</v>
      </c>
      <c r="N3" s="77" t="s">
        <v>707</v>
      </c>
      <c r="O3" s="59" t="s">
        <v>8</v>
      </c>
      <c r="P3" s="78" t="s">
        <v>753</v>
      </c>
      <c r="Q3" s="67" t="s">
        <v>754</v>
      </c>
      <c r="R3" s="67" t="s">
        <v>755</v>
      </c>
      <c r="S3" s="67" t="s">
        <v>756</v>
      </c>
      <c r="T3" s="67" t="s">
        <v>748</v>
      </c>
      <c r="U3" s="70" t="s">
        <v>663</v>
      </c>
      <c r="V3" s="70" t="s">
        <v>664</v>
      </c>
      <c r="W3" s="70" t="s">
        <v>665</v>
      </c>
      <c r="X3" s="70" t="s">
        <v>666</v>
      </c>
      <c r="Y3" s="70" t="s">
        <v>667</v>
      </c>
      <c r="Z3" s="71" t="s">
        <v>380</v>
      </c>
      <c r="AA3" s="71" t="s">
        <v>668</v>
      </c>
      <c r="AB3" s="71" t="s">
        <v>669</v>
      </c>
      <c r="AC3" s="54" t="s">
        <v>670</v>
      </c>
      <c r="AD3" s="53" t="s">
        <v>671</v>
      </c>
      <c r="AE3" s="54" t="s">
        <v>672</v>
      </c>
      <c r="AF3" s="54" t="s">
        <v>673</v>
      </c>
      <c r="AG3" s="54" t="s">
        <v>674</v>
      </c>
      <c r="AH3" s="54" t="s">
        <v>675</v>
      </c>
      <c r="AI3" s="54" t="s">
        <v>676</v>
      </c>
      <c r="AJ3" s="54" t="s">
        <v>677</v>
      </c>
      <c r="AK3" s="53" t="s">
        <v>678</v>
      </c>
      <c r="AL3" s="54" t="s">
        <v>679</v>
      </c>
      <c r="AM3" s="53" t="s">
        <v>680</v>
      </c>
      <c r="AN3" s="53" t="s">
        <v>681</v>
      </c>
      <c r="AO3" s="53" t="s">
        <v>682</v>
      </c>
      <c r="AP3" s="53" t="s">
        <v>683</v>
      </c>
      <c r="AQ3" s="53" t="s">
        <v>684</v>
      </c>
      <c r="AR3" s="53" t="s">
        <v>685</v>
      </c>
      <c r="AS3" s="53" t="s">
        <v>686</v>
      </c>
      <c r="AT3" s="54" t="s">
        <v>687</v>
      </c>
      <c r="AU3" s="54" t="s">
        <v>688</v>
      </c>
      <c r="AV3" s="53" t="s">
        <v>689</v>
      </c>
      <c r="AW3" s="67" t="s">
        <v>690</v>
      </c>
      <c r="AX3" s="54" t="s">
        <v>691</v>
      </c>
      <c r="AY3" s="54" t="s">
        <v>692</v>
      </c>
      <c r="AZ3" s="54" t="s">
        <v>693</v>
      </c>
      <c r="BA3" s="50" t="s">
        <v>694</v>
      </c>
      <c r="BB3" s="55" t="s">
        <v>695</v>
      </c>
      <c r="BC3" s="55" t="s">
        <v>696</v>
      </c>
      <c r="BD3" s="54" t="s">
        <v>697</v>
      </c>
      <c r="BE3" s="54" t="s">
        <v>698</v>
      </c>
      <c r="BF3" s="50" t="s">
        <v>699</v>
      </c>
      <c r="BG3" s="63" t="s">
        <v>700</v>
      </c>
      <c r="BH3" s="54" t="s">
        <v>701</v>
      </c>
      <c r="BI3" s="56" t="s">
        <v>702</v>
      </c>
      <c r="BJ3" s="56" t="s">
        <v>703</v>
      </c>
      <c r="BK3" s="56" t="s">
        <v>704</v>
      </c>
      <c r="BL3" s="50" t="s">
        <v>705</v>
      </c>
      <c r="BM3" s="63" t="s">
        <v>706</v>
      </c>
      <c r="BN3" s="53" t="s">
        <v>707</v>
      </c>
      <c r="BO3" s="58" t="s">
        <v>708</v>
      </c>
      <c r="BP3" s="59" t="s">
        <v>709</v>
      </c>
      <c r="BQ3" s="59" t="s">
        <v>710</v>
      </c>
      <c r="BR3" s="59" t="s">
        <v>711</v>
      </c>
      <c r="BS3" s="59" t="s">
        <v>712</v>
      </c>
      <c r="BT3" s="94" t="s">
        <v>781</v>
      </c>
    </row>
    <row r="4" spans="1:72" ht="51" x14ac:dyDescent="0.25">
      <c r="A4" s="20" t="s">
        <v>553</v>
      </c>
      <c r="B4" s="19" t="s">
        <v>554</v>
      </c>
      <c r="C4" s="38"/>
      <c r="D4" s="37" t="s">
        <v>555</v>
      </c>
      <c r="E4" s="37" t="s">
        <v>556</v>
      </c>
      <c r="F4" s="37" t="s">
        <v>557</v>
      </c>
      <c r="G4" s="37" t="s">
        <v>558</v>
      </c>
      <c r="H4" s="21">
        <v>0.79790103000000001</v>
      </c>
      <c r="I4" s="37" t="s">
        <v>559</v>
      </c>
      <c r="J4" s="42">
        <v>21.206415145749844</v>
      </c>
      <c r="K4" s="49" t="s">
        <v>60</v>
      </c>
      <c r="L4" s="49" t="s">
        <v>714</v>
      </c>
      <c r="M4" s="75" t="s">
        <v>717</v>
      </c>
      <c r="N4" s="76" t="s">
        <v>718</v>
      </c>
      <c r="O4" s="60">
        <v>169699</v>
      </c>
      <c r="P4" s="79">
        <v>0</v>
      </c>
      <c r="Q4" s="68">
        <v>2</v>
      </c>
      <c r="R4" s="68">
        <v>15</v>
      </c>
      <c r="S4" s="68">
        <v>5</v>
      </c>
      <c r="T4" s="80">
        <f>SUM(P4+Q4+R4+S4)</f>
        <v>22</v>
      </c>
      <c r="U4" s="57">
        <v>3.75</v>
      </c>
      <c r="V4" s="57">
        <v>5</v>
      </c>
      <c r="W4" s="57">
        <v>3.75</v>
      </c>
      <c r="X4" s="57">
        <v>1.29150996843</v>
      </c>
      <c r="Y4" s="57">
        <v>7.4149051773198424</v>
      </c>
      <c r="Z4" s="69">
        <v>3021.0513702432495</v>
      </c>
      <c r="AA4" s="65" t="s">
        <v>713</v>
      </c>
      <c r="AB4" s="65" t="s">
        <v>713</v>
      </c>
      <c r="AC4" s="52">
        <v>100</v>
      </c>
      <c r="AD4" s="52">
        <v>0</v>
      </c>
      <c r="AE4" s="52">
        <v>0</v>
      </c>
      <c r="AF4" s="52">
        <v>8</v>
      </c>
      <c r="AG4" s="52">
        <v>100</v>
      </c>
      <c r="AH4" s="52">
        <v>0</v>
      </c>
      <c r="AI4" s="52">
        <v>0</v>
      </c>
      <c r="AJ4" s="52">
        <v>100</v>
      </c>
      <c r="AK4" s="52">
        <v>0</v>
      </c>
      <c r="AL4" s="52">
        <v>0</v>
      </c>
      <c r="AM4" s="52" t="s">
        <v>715</v>
      </c>
      <c r="AN4" s="72" t="s">
        <v>716</v>
      </c>
      <c r="AO4" s="49" t="s">
        <v>60</v>
      </c>
      <c r="AP4" s="49" t="s">
        <v>714</v>
      </c>
      <c r="AQ4" s="66" t="s">
        <v>717</v>
      </c>
      <c r="AR4" s="47">
        <v>0.05</v>
      </c>
      <c r="AS4" s="61">
        <v>90</v>
      </c>
      <c r="AT4" s="46">
        <v>0</v>
      </c>
      <c r="AU4" s="46">
        <v>2</v>
      </c>
      <c r="AV4" s="61">
        <v>10</v>
      </c>
      <c r="AW4" s="45">
        <v>50</v>
      </c>
      <c r="AX4" s="46">
        <v>100</v>
      </c>
      <c r="AY4" s="46">
        <v>0</v>
      </c>
      <c r="AZ4" s="51">
        <v>100</v>
      </c>
      <c r="BA4" s="64">
        <v>75</v>
      </c>
      <c r="BB4" s="48">
        <v>0</v>
      </c>
      <c r="BC4" s="48">
        <v>45</v>
      </c>
      <c r="BD4" s="48">
        <v>0</v>
      </c>
      <c r="BE4" s="48">
        <v>50</v>
      </c>
      <c r="BF4" s="45">
        <v>25</v>
      </c>
      <c r="BG4" s="45">
        <v>88</v>
      </c>
      <c r="BH4" s="46">
        <v>353.54470634</v>
      </c>
      <c r="BI4" s="48">
        <v>507.46193928000002</v>
      </c>
      <c r="BJ4" s="62">
        <v>10.6063411902</v>
      </c>
      <c r="BK4" s="62">
        <v>15.2238581784</v>
      </c>
      <c r="BL4" s="45">
        <v>12.915099684299999</v>
      </c>
      <c r="BM4" s="45">
        <v>74.149051773198423</v>
      </c>
      <c r="BN4" s="47" t="s">
        <v>718</v>
      </c>
      <c r="BO4" s="60">
        <v>35354</v>
      </c>
      <c r="BP4" s="60">
        <v>0</v>
      </c>
      <c r="BQ4" s="60">
        <v>176770</v>
      </c>
      <c r="BR4" s="60">
        <v>212124</v>
      </c>
      <c r="BS4" s="95">
        <v>42425</v>
      </c>
      <c r="BT4" s="93"/>
    </row>
    <row r="5" spans="1:72" ht="76.5" x14ac:dyDescent="0.25">
      <c r="A5" s="20" t="s">
        <v>560</v>
      </c>
      <c r="B5" s="19" t="s">
        <v>554</v>
      </c>
      <c r="C5" s="38"/>
      <c r="D5" s="37" t="s">
        <v>561</v>
      </c>
      <c r="E5" s="37" t="s">
        <v>562</v>
      </c>
      <c r="F5" s="37" t="s">
        <v>563</v>
      </c>
      <c r="G5" s="37" t="s">
        <v>564</v>
      </c>
      <c r="H5" s="21">
        <v>1.1048411600000001</v>
      </c>
      <c r="I5" s="37" t="s">
        <v>565</v>
      </c>
      <c r="J5" s="42">
        <v>22.074231082995915</v>
      </c>
      <c r="K5" s="49" t="s">
        <v>60</v>
      </c>
      <c r="L5" s="49" t="s">
        <v>714</v>
      </c>
      <c r="M5" s="75" t="s">
        <v>719</v>
      </c>
      <c r="N5" s="76" t="s">
        <v>720</v>
      </c>
      <c r="O5" s="60">
        <v>187872</v>
      </c>
      <c r="P5" s="79">
        <v>0</v>
      </c>
      <c r="Q5" s="68">
        <v>10</v>
      </c>
      <c r="R5" s="68">
        <v>15</v>
      </c>
      <c r="S5" s="68">
        <v>5</v>
      </c>
      <c r="T5" s="80">
        <f t="shared" ref="T5:T30" si="0">SUM(P5+Q5+R5+S5)</f>
        <v>30</v>
      </c>
      <c r="U5" s="57">
        <v>1.875</v>
      </c>
      <c r="V5" s="57">
        <v>6.2502500000000003</v>
      </c>
      <c r="W5" s="57">
        <v>3.75</v>
      </c>
      <c r="X5" s="57">
        <v>1.7171978746200001</v>
      </c>
      <c r="Y5" s="57">
        <v>8.4817832083759157</v>
      </c>
      <c r="Z5" s="69">
        <v>360.26345932394906</v>
      </c>
      <c r="AA5" s="65" t="s">
        <v>713</v>
      </c>
      <c r="AB5" s="65" t="s">
        <v>713</v>
      </c>
      <c r="AC5" s="52">
        <v>100</v>
      </c>
      <c r="AD5" s="52">
        <v>0</v>
      </c>
      <c r="AE5" s="52">
        <v>0</v>
      </c>
      <c r="AF5" s="52">
        <v>8</v>
      </c>
      <c r="AG5" s="52">
        <v>100</v>
      </c>
      <c r="AH5" s="52">
        <v>0</v>
      </c>
      <c r="AI5" s="52">
        <v>0</v>
      </c>
      <c r="AJ5" s="52">
        <v>100</v>
      </c>
      <c r="AK5" s="52">
        <v>0</v>
      </c>
      <c r="AL5" s="52">
        <v>0</v>
      </c>
      <c r="AM5" s="52" t="s">
        <v>715</v>
      </c>
      <c r="AN5" s="72" t="s">
        <v>716</v>
      </c>
      <c r="AO5" s="49" t="s">
        <v>60</v>
      </c>
      <c r="AP5" s="49" t="s">
        <v>714</v>
      </c>
      <c r="AQ5" s="66" t="s">
        <v>719</v>
      </c>
      <c r="AR5" s="47">
        <v>0</v>
      </c>
      <c r="AS5" s="61">
        <v>100.005</v>
      </c>
      <c r="AT5" s="46">
        <v>1</v>
      </c>
      <c r="AU5" s="46">
        <v>3</v>
      </c>
      <c r="AV5" s="61">
        <v>25</v>
      </c>
      <c r="AW5" s="45">
        <v>62.502499999999998</v>
      </c>
      <c r="AX5" s="46">
        <v>100</v>
      </c>
      <c r="AY5" s="46">
        <v>0</v>
      </c>
      <c r="AZ5" s="51">
        <v>100</v>
      </c>
      <c r="BA5" s="64">
        <v>75</v>
      </c>
      <c r="BB5" s="48">
        <v>0</v>
      </c>
      <c r="BC5" s="48">
        <v>35</v>
      </c>
      <c r="BD5" s="48">
        <v>0</v>
      </c>
      <c r="BE5" s="48">
        <v>25</v>
      </c>
      <c r="BF5" s="45">
        <v>12.5</v>
      </c>
      <c r="BG5" s="45">
        <v>590</v>
      </c>
      <c r="BH5" s="46">
        <v>827.06746714999997</v>
      </c>
      <c r="BI5" s="48">
        <v>317.73111592999999</v>
      </c>
      <c r="BJ5" s="62">
        <v>24.8120240145</v>
      </c>
      <c r="BK5" s="62">
        <v>9.5319334778999991</v>
      </c>
      <c r="BL5" s="45">
        <v>17.171978746200001</v>
      </c>
      <c r="BM5" s="45">
        <v>84.817832083759157</v>
      </c>
      <c r="BN5" s="47" t="s">
        <v>720</v>
      </c>
      <c r="BO5" s="60">
        <v>39140</v>
      </c>
      <c r="BP5" s="60">
        <v>0</v>
      </c>
      <c r="BQ5" s="60">
        <v>195700</v>
      </c>
      <c r="BR5" s="60">
        <v>234840</v>
      </c>
      <c r="BS5" s="95">
        <v>46968</v>
      </c>
      <c r="BT5" s="99">
        <v>100</v>
      </c>
    </row>
    <row r="6" spans="1:72" ht="45" x14ac:dyDescent="0.25">
      <c r="A6" s="20" t="s">
        <v>566</v>
      </c>
      <c r="B6" s="19" t="s">
        <v>554</v>
      </c>
      <c r="C6" s="38"/>
      <c r="D6" s="37" t="s">
        <v>567</v>
      </c>
      <c r="E6" s="37" t="s">
        <v>562</v>
      </c>
      <c r="F6" s="37" t="s">
        <v>568</v>
      </c>
      <c r="G6" s="37" t="s">
        <v>569</v>
      </c>
      <c r="H6" s="21">
        <v>0.77065874999999995</v>
      </c>
      <c r="I6" s="37" t="s">
        <v>559</v>
      </c>
      <c r="J6" s="42">
        <v>27.762348139825001</v>
      </c>
      <c r="K6" s="49" t="s">
        <v>60</v>
      </c>
      <c r="L6" s="49" t="s">
        <v>714</v>
      </c>
      <c r="M6" s="75" t="s">
        <v>719</v>
      </c>
      <c r="N6" s="76" t="s">
        <v>720</v>
      </c>
      <c r="O6" s="60">
        <v>135360</v>
      </c>
      <c r="P6" s="79">
        <v>0</v>
      </c>
      <c r="Q6" s="68">
        <v>10</v>
      </c>
      <c r="R6" s="68">
        <v>15</v>
      </c>
      <c r="S6" s="68">
        <v>5</v>
      </c>
      <c r="T6" s="80">
        <f t="shared" si="0"/>
        <v>30</v>
      </c>
      <c r="U6" s="57">
        <v>3.375</v>
      </c>
      <c r="V6" s="57">
        <v>6</v>
      </c>
      <c r="W6" s="57">
        <v>3.75</v>
      </c>
      <c r="X6" s="57">
        <v>4.6373481398249998</v>
      </c>
      <c r="Y6" s="57">
        <v>10</v>
      </c>
      <c r="Z6" s="69">
        <v>548.88107090200435</v>
      </c>
      <c r="AA6" s="65" t="s">
        <v>713</v>
      </c>
      <c r="AB6" s="65" t="s">
        <v>713</v>
      </c>
      <c r="AC6" s="52">
        <v>100</v>
      </c>
      <c r="AD6" s="52">
        <v>0</v>
      </c>
      <c r="AE6" s="52">
        <v>0</v>
      </c>
      <c r="AF6" s="52">
        <v>8</v>
      </c>
      <c r="AG6" s="52">
        <v>100</v>
      </c>
      <c r="AH6" s="52">
        <v>0</v>
      </c>
      <c r="AI6" s="52">
        <v>0</v>
      </c>
      <c r="AJ6" s="52">
        <v>100</v>
      </c>
      <c r="AK6" s="52">
        <v>0</v>
      </c>
      <c r="AL6" s="52">
        <v>0</v>
      </c>
      <c r="AM6" s="52" t="s">
        <v>715</v>
      </c>
      <c r="AN6" s="72" t="s">
        <v>716</v>
      </c>
      <c r="AO6" s="49" t="s">
        <v>60</v>
      </c>
      <c r="AP6" s="49" t="s">
        <v>714</v>
      </c>
      <c r="AQ6" s="66" t="s">
        <v>719</v>
      </c>
      <c r="AR6" s="47">
        <v>0</v>
      </c>
      <c r="AS6" s="61">
        <v>100</v>
      </c>
      <c r="AT6" s="46">
        <v>1</v>
      </c>
      <c r="AU6" s="46">
        <v>2</v>
      </c>
      <c r="AV6" s="61">
        <v>20</v>
      </c>
      <c r="AW6" s="45">
        <v>60</v>
      </c>
      <c r="AX6" s="46">
        <v>100</v>
      </c>
      <c r="AY6" s="46">
        <v>0</v>
      </c>
      <c r="AZ6" s="51">
        <v>100</v>
      </c>
      <c r="BA6" s="64">
        <v>75</v>
      </c>
      <c r="BB6" s="48">
        <v>1</v>
      </c>
      <c r="BC6" s="48">
        <v>35</v>
      </c>
      <c r="BD6" s="48">
        <v>20</v>
      </c>
      <c r="BE6" s="48">
        <v>25</v>
      </c>
      <c r="BF6" s="45">
        <v>22.5</v>
      </c>
      <c r="BG6" s="62">
        <v>400</v>
      </c>
      <c r="BH6" s="46">
        <v>1595.78858522</v>
      </c>
      <c r="BI6" s="48">
        <v>1495.77684133</v>
      </c>
      <c r="BJ6" s="62">
        <v>47.873657556600001</v>
      </c>
      <c r="BK6" s="62">
        <v>44.873305239899999</v>
      </c>
      <c r="BL6" s="45">
        <v>46.37348139825</v>
      </c>
      <c r="BM6" s="45">
        <v>100</v>
      </c>
      <c r="BN6" s="47" t="s">
        <v>720</v>
      </c>
      <c r="BO6" s="60">
        <v>28200</v>
      </c>
      <c r="BP6" s="60">
        <v>0</v>
      </c>
      <c r="BQ6" s="60">
        <v>141000</v>
      </c>
      <c r="BR6" s="60">
        <v>169200</v>
      </c>
      <c r="BS6" s="95">
        <v>33840</v>
      </c>
      <c r="BT6" s="93"/>
    </row>
    <row r="7" spans="1:72" ht="63.75" x14ac:dyDescent="0.25">
      <c r="A7" s="20" t="s">
        <v>570</v>
      </c>
      <c r="B7" s="19" t="s">
        <v>554</v>
      </c>
      <c r="C7" s="38"/>
      <c r="D7" s="37" t="s">
        <v>519</v>
      </c>
      <c r="E7" s="37" t="s">
        <v>571</v>
      </c>
      <c r="F7" s="37" t="s">
        <v>572</v>
      </c>
      <c r="G7" s="37" t="s">
        <v>573</v>
      </c>
      <c r="H7" s="21">
        <v>1.3743790199999999</v>
      </c>
      <c r="I7" s="37" t="s">
        <v>559</v>
      </c>
      <c r="J7" s="42">
        <v>14.151457836643512</v>
      </c>
      <c r="K7" s="49" t="s">
        <v>60</v>
      </c>
      <c r="L7" s="49" t="s">
        <v>714</v>
      </c>
      <c r="M7" s="75" t="s">
        <v>717</v>
      </c>
      <c r="N7" s="76" t="s">
        <v>718</v>
      </c>
      <c r="O7" s="60">
        <v>874560</v>
      </c>
      <c r="P7" s="79">
        <v>0</v>
      </c>
      <c r="Q7" s="68">
        <v>10</v>
      </c>
      <c r="R7" s="68">
        <v>15</v>
      </c>
      <c r="S7" s="68">
        <v>5</v>
      </c>
      <c r="T7" s="80">
        <f>SUM(P7+Q7+R7+S7)</f>
        <v>30</v>
      </c>
      <c r="U7" s="57">
        <v>3.75</v>
      </c>
      <c r="V7" s="57">
        <v>3.75</v>
      </c>
      <c r="W7" s="57">
        <v>3.75</v>
      </c>
      <c r="X7" s="57">
        <v>1.66347059784</v>
      </c>
      <c r="Y7" s="57">
        <v>1.2379872388035127</v>
      </c>
      <c r="Z7" s="69">
        <v>568.15269404879518</v>
      </c>
      <c r="AA7" s="65" t="s">
        <v>713</v>
      </c>
      <c r="AB7" s="65" t="s">
        <v>713</v>
      </c>
      <c r="AC7" s="52">
        <v>100</v>
      </c>
      <c r="AD7" s="52">
        <v>0</v>
      </c>
      <c r="AE7" s="52">
        <v>0</v>
      </c>
      <c r="AF7" s="52">
        <v>8</v>
      </c>
      <c r="AG7" s="52">
        <v>100</v>
      </c>
      <c r="AH7" s="52">
        <v>0</v>
      </c>
      <c r="AI7" s="52">
        <v>0</v>
      </c>
      <c r="AJ7" s="52">
        <v>100</v>
      </c>
      <c r="AK7" s="52">
        <v>0</v>
      </c>
      <c r="AL7" s="52">
        <v>0</v>
      </c>
      <c r="AM7" s="52" t="s">
        <v>715</v>
      </c>
      <c r="AN7" s="72" t="s">
        <v>716</v>
      </c>
      <c r="AO7" s="49" t="s">
        <v>60</v>
      </c>
      <c r="AP7" s="49" t="s">
        <v>714</v>
      </c>
      <c r="AQ7" s="66" t="s">
        <v>717</v>
      </c>
      <c r="AR7" s="47">
        <v>0.3</v>
      </c>
      <c r="AS7" s="61">
        <v>40</v>
      </c>
      <c r="AT7" s="46">
        <v>2</v>
      </c>
      <c r="AU7" s="46">
        <v>3</v>
      </c>
      <c r="AV7" s="61">
        <v>35</v>
      </c>
      <c r="AW7" s="45">
        <v>37.5</v>
      </c>
      <c r="AX7" s="46">
        <v>100</v>
      </c>
      <c r="AY7" s="46">
        <v>0</v>
      </c>
      <c r="AZ7" s="51">
        <v>100</v>
      </c>
      <c r="BA7" s="64">
        <v>75</v>
      </c>
      <c r="BB7" s="48">
        <v>0</v>
      </c>
      <c r="BC7" s="48">
        <v>45</v>
      </c>
      <c r="BD7" s="48">
        <v>0</v>
      </c>
      <c r="BE7" s="48">
        <v>50</v>
      </c>
      <c r="BF7" s="45">
        <v>25</v>
      </c>
      <c r="BG7" s="45">
        <v>1400</v>
      </c>
      <c r="BH7" s="46">
        <v>677.93678459</v>
      </c>
      <c r="BI7" s="48">
        <v>431.04361397000002</v>
      </c>
      <c r="BJ7" s="62">
        <v>20.3381035377</v>
      </c>
      <c r="BK7" s="62">
        <v>12.931308419100001</v>
      </c>
      <c r="BL7" s="45">
        <v>16.6347059784</v>
      </c>
      <c r="BM7" s="45">
        <v>12.379872388035126</v>
      </c>
      <c r="BN7" s="47" t="s">
        <v>718</v>
      </c>
      <c r="BO7" s="60">
        <v>0</v>
      </c>
      <c r="BP7" s="60">
        <v>0</v>
      </c>
      <c r="BQ7" s="60">
        <v>1093200</v>
      </c>
      <c r="BR7" s="60">
        <v>1093200</v>
      </c>
      <c r="BS7" s="95">
        <v>218640</v>
      </c>
      <c r="BT7" s="93"/>
    </row>
    <row r="8" spans="1:72" ht="51" x14ac:dyDescent="0.25">
      <c r="A8" s="20" t="s">
        <v>574</v>
      </c>
      <c r="B8" s="19" t="s">
        <v>554</v>
      </c>
      <c r="C8" s="38"/>
      <c r="D8" s="37" t="s">
        <v>575</v>
      </c>
      <c r="E8" s="37" t="s">
        <v>576</v>
      </c>
      <c r="F8" s="37" t="s">
        <v>577</v>
      </c>
      <c r="G8" s="37" t="s">
        <v>578</v>
      </c>
      <c r="H8" s="21">
        <v>0.37205317999999998</v>
      </c>
      <c r="I8" s="37" t="s">
        <v>559</v>
      </c>
      <c r="J8" s="42">
        <v>28.258196905040002</v>
      </c>
      <c r="K8" s="49" t="s">
        <v>60</v>
      </c>
      <c r="L8" s="49" t="s">
        <v>714</v>
      </c>
      <c r="M8" s="75" t="s">
        <v>719</v>
      </c>
      <c r="N8" s="76" t="s">
        <v>720</v>
      </c>
      <c r="O8" s="60">
        <v>126287</v>
      </c>
      <c r="P8" s="79">
        <v>0</v>
      </c>
      <c r="Q8" s="68">
        <v>10</v>
      </c>
      <c r="R8" s="68">
        <v>15</v>
      </c>
      <c r="S8" s="68">
        <v>5</v>
      </c>
      <c r="T8" s="80">
        <f t="shared" si="0"/>
        <v>30</v>
      </c>
      <c r="U8" s="57">
        <v>3.75</v>
      </c>
      <c r="V8" s="57">
        <v>6.25</v>
      </c>
      <c r="W8" s="57">
        <v>3.75</v>
      </c>
      <c r="X8" s="57">
        <v>4.508196905040001</v>
      </c>
      <c r="Y8" s="57">
        <v>10</v>
      </c>
      <c r="Z8" s="69">
        <v>815.94518289025245</v>
      </c>
      <c r="AA8" s="65" t="s">
        <v>713</v>
      </c>
      <c r="AB8" s="65" t="s">
        <v>713</v>
      </c>
      <c r="AC8" s="52">
        <v>100</v>
      </c>
      <c r="AD8" s="52">
        <v>0</v>
      </c>
      <c r="AE8" s="52">
        <v>0</v>
      </c>
      <c r="AF8" s="52">
        <v>8</v>
      </c>
      <c r="AG8" s="52">
        <v>100</v>
      </c>
      <c r="AH8" s="52">
        <v>0</v>
      </c>
      <c r="AI8" s="52">
        <v>0</v>
      </c>
      <c r="AJ8" s="52">
        <v>100</v>
      </c>
      <c r="AK8" s="52">
        <v>0</v>
      </c>
      <c r="AL8" s="52">
        <v>0</v>
      </c>
      <c r="AM8" s="52" t="s">
        <v>715</v>
      </c>
      <c r="AN8" s="72" t="s">
        <v>716</v>
      </c>
      <c r="AO8" s="49" t="s">
        <v>60</v>
      </c>
      <c r="AP8" s="49" t="s">
        <v>714</v>
      </c>
      <c r="AQ8" s="66" t="s">
        <v>719</v>
      </c>
      <c r="AR8" s="47">
        <v>0</v>
      </c>
      <c r="AS8" s="61">
        <v>100</v>
      </c>
      <c r="AT8" s="46">
        <v>2</v>
      </c>
      <c r="AU8" s="46">
        <v>1</v>
      </c>
      <c r="AV8" s="61">
        <v>25</v>
      </c>
      <c r="AW8" s="45">
        <v>62.5</v>
      </c>
      <c r="AX8" s="46">
        <v>100</v>
      </c>
      <c r="AY8" s="46">
        <v>0</v>
      </c>
      <c r="AZ8" s="51">
        <v>100</v>
      </c>
      <c r="BA8" s="64">
        <v>75</v>
      </c>
      <c r="BB8" s="48">
        <v>0</v>
      </c>
      <c r="BC8" s="48">
        <v>45</v>
      </c>
      <c r="BD8" s="48">
        <v>0</v>
      </c>
      <c r="BE8" s="48">
        <v>50</v>
      </c>
      <c r="BF8" s="45">
        <v>25</v>
      </c>
      <c r="BG8" s="45">
        <v>520</v>
      </c>
      <c r="BH8" s="46">
        <v>2081.6939549600002</v>
      </c>
      <c r="BI8" s="48">
        <v>923.77064840000003</v>
      </c>
      <c r="BJ8" s="62">
        <v>62.450818648800002</v>
      </c>
      <c r="BK8" s="62">
        <v>27.713119452000001</v>
      </c>
      <c r="BL8" s="45">
        <v>45.081969050400005</v>
      </c>
      <c r="BM8" s="45">
        <v>100</v>
      </c>
      <c r="BN8" s="47" t="s">
        <v>720</v>
      </c>
      <c r="BO8" s="60">
        <v>26310</v>
      </c>
      <c r="BP8" s="60">
        <v>0</v>
      </c>
      <c r="BQ8" s="60">
        <v>131549</v>
      </c>
      <c r="BR8" s="60">
        <v>157859</v>
      </c>
      <c r="BS8" s="95">
        <v>31572</v>
      </c>
      <c r="BT8" s="93"/>
    </row>
    <row r="9" spans="1:72" ht="63.75" x14ac:dyDescent="0.25">
      <c r="A9" s="20" t="s">
        <v>579</v>
      </c>
      <c r="B9" s="19" t="s">
        <v>554</v>
      </c>
      <c r="C9" s="20"/>
      <c r="D9" s="37" t="s">
        <v>433</v>
      </c>
      <c r="E9" s="37" t="s">
        <v>580</v>
      </c>
      <c r="F9" s="37" t="s">
        <v>581</v>
      </c>
      <c r="G9" s="37" t="s">
        <v>582</v>
      </c>
      <c r="H9" s="21">
        <v>1.3319155300000001</v>
      </c>
      <c r="I9" s="37" t="s">
        <v>565</v>
      </c>
      <c r="J9" s="42">
        <v>22.525703722120017</v>
      </c>
      <c r="K9" s="49" t="s">
        <v>60</v>
      </c>
      <c r="L9" s="49" t="s">
        <v>721</v>
      </c>
      <c r="M9" s="75" t="s">
        <v>722</v>
      </c>
      <c r="N9" s="76" t="s">
        <v>723</v>
      </c>
      <c r="O9" s="60">
        <v>371405</v>
      </c>
      <c r="P9" s="79">
        <v>2</v>
      </c>
      <c r="Q9" s="68">
        <v>10</v>
      </c>
      <c r="R9" s="68">
        <v>15</v>
      </c>
      <c r="S9" s="68">
        <v>5</v>
      </c>
      <c r="T9" s="80">
        <f t="shared" si="0"/>
        <v>32</v>
      </c>
      <c r="U9" s="57">
        <v>5.25</v>
      </c>
      <c r="V9" s="57">
        <v>6.0002500000000003</v>
      </c>
      <c r="W9" s="57">
        <v>3.75</v>
      </c>
      <c r="X9" s="57">
        <v>2.7912621339750001</v>
      </c>
      <c r="Y9" s="57">
        <v>4.7341915881450172</v>
      </c>
      <c r="Z9" s="69">
        <v>378.87244017383125</v>
      </c>
      <c r="AA9" s="65" t="s">
        <v>713</v>
      </c>
      <c r="AB9" s="65" t="s">
        <v>713</v>
      </c>
      <c r="AC9" s="52">
        <v>100</v>
      </c>
      <c r="AD9" s="52">
        <v>0</v>
      </c>
      <c r="AE9" s="52">
        <v>0</v>
      </c>
      <c r="AF9" s="52">
        <v>8</v>
      </c>
      <c r="AG9" s="52">
        <v>100</v>
      </c>
      <c r="AH9" s="52">
        <v>0</v>
      </c>
      <c r="AI9" s="52">
        <v>0</v>
      </c>
      <c r="AJ9" s="52">
        <v>100</v>
      </c>
      <c r="AK9" s="52">
        <v>0</v>
      </c>
      <c r="AL9" s="52">
        <v>0</v>
      </c>
      <c r="AM9" s="52" t="s">
        <v>715</v>
      </c>
      <c r="AN9" s="72" t="s">
        <v>716</v>
      </c>
      <c r="AO9" s="49" t="s">
        <v>60</v>
      </c>
      <c r="AP9" s="49" t="s">
        <v>721</v>
      </c>
      <c r="AQ9" s="66" t="s">
        <v>722</v>
      </c>
      <c r="AR9" s="47">
        <v>0</v>
      </c>
      <c r="AS9" s="61">
        <v>100.005</v>
      </c>
      <c r="AT9" s="46">
        <v>0</v>
      </c>
      <c r="AU9" s="46">
        <v>4</v>
      </c>
      <c r="AV9" s="61">
        <v>20</v>
      </c>
      <c r="AW9" s="45">
        <v>60.002499999999998</v>
      </c>
      <c r="AX9" s="46">
        <v>100</v>
      </c>
      <c r="AY9" s="46">
        <v>0</v>
      </c>
      <c r="AZ9" s="51">
        <v>100</v>
      </c>
      <c r="BA9" s="64">
        <v>75</v>
      </c>
      <c r="BB9" s="48">
        <v>1</v>
      </c>
      <c r="BC9" s="48">
        <v>45</v>
      </c>
      <c r="BD9" s="48">
        <v>20</v>
      </c>
      <c r="BE9" s="48">
        <v>50</v>
      </c>
      <c r="BF9" s="45">
        <v>35</v>
      </c>
      <c r="BG9" s="45">
        <v>920</v>
      </c>
      <c r="BH9" s="46">
        <v>1173.6912190400001</v>
      </c>
      <c r="BI9" s="48">
        <v>687.15020360999995</v>
      </c>
      <c r="BJ9" s="62">
        <v>35.210736571200002</v>
      </c>
      <c r="BK9" s="62">
        <v>20.614506108299999</v>
      </c>
      <c r="BL9" s="45">
        <v>27.91262133975</v>
      </c>
      <c r="BM9" s="45">
        <v>47.34191588145017</v>
      </c>
      <c r="BN9" s="47" t="s">
        <v>723</v>
      </c>
      <c r="BO9" s="60">
        <v>77376</v>
      </c>
      <c r="BP9" s="60">
        <v>0</v>
      </c>
      <c r="BQ9" s="60">
        <v>386880</v>
      </c>
      <c r="BR9" s="60">
        <v>464256</v>
      </c>
      <c r="BS9" s="95">
        <v>92851</v>
      </c>
      <c r="BT9" s="93"/>
    </row>
    <row r="10" spans="1:72" ht="63.75" x14ac:dyDescent="0.25">
      <c r="A10" s="20" t="s">
        <v>583</v>
      </c>
      <c r="B10" s="19" t="s">
        <v>554</v>
      </c>
      <c r="C10" s="20"/>
      <c r="D10" s="37" t="s">
        <v>584</v>
      </c>
      <c r="E10" s="37" t="s">
        <v>585</v>
      </c>
      <c r="F10" s="37" t="s">
        <v>586</v>
      </c>
      <c r="G10" s="37" t="s">
        <v>587</v>
      </c>
      <c r="H10" s="21">
        <v>1.65940099</v>
      </c>
      <c r="I10" s="37" t="s">
        <v>565</v>
      </c>
      <c r="J10" s="42">
        <v>19.420596333473654</v>
      </c>
      <c r="K10" s="49" t="s">
        <v>60</v>
      </c>
      <c r="L10" s="49" t="s">
        <v>721</v>
      </c>
      <c r="M10" s="75" t="s">
        <v>722</v>
      </c>
      <c r="N10" s="76" t="s">
        <v>723</v>
      </c>
      <c r="O10" s="60">
        <v>426321</v>
      </c>
      <c r="P10" s="79">
        <v>0</v>
      </c>
      <c r="Q10" s="68">
        <v>10</v>
      </c>
      <c r="R10" s="68">
        <v>15</v>
      </c>
      <c r="S10" s="68">
        <v>5</v>
      </c>
      <c r="T10" s="80">
        <f t="shared" si="0"/>
        <v>30</v>
      </c>
      <c r="U10" s="57">
        <v>1.875</v>
      </c>
      <c r="V10" s="57">
        <v>6.2502250000000004</v>
      </c>
      <c r="W10" s="57">
        <v>3.75</v>
      </c>
      <c r="X10" s="57">
        <v>3.1400915062050001</v>
      </c>
      <c r="Y10" s="57">
        <v>4.4052798272686546</v>
      </c>
      <c r="Z10" s="69">
        <v>291.94598380072955</v>
      </c>
      <c r="AA10" s="65" t="s">
        <v>713</v>
      </c>
      <c r="AB10" s="65" t="s">
        <v>713</v>
      </c>
      <c r="AC10" s="52">
        <v>100</v>
      </c>
      <c r="AD10" s="52">
        <v>0</v>
      </c>
      <c r="AE10" s="52">
        <v>0</v>
      </c>
      <c r="AF10" s="52">
        <v>8</v>
      </c>
      <c r="AG10" s="52">
        <v>100</v>
      </c>
      <c r="AH10" s="52">
        <v>0</v>
      </c>
      <c r="AI10" s="52">
        <v>0</v>
      </c>
      <c r="AJ10" s="52">
        <v>100</v>
      </c>
      <c r="AK10" s="52">
        <v>0</v>
      </c>
      <c r="AL10" s="52">
        <v>0</v>
      </c>
      <c r="AM10" s="52" t="s">
        <v>715</v>
      </c>
      <c r="AN10" s="72" t="s">
        <v>716</v>
      </c>
      <c r="AO10" s="49" t="s">
        <v>60</v>
      </c>
      <c r="AP10" s="49" t="s">
        <v>721</v>
      </c>
      <c r="AQ10" s="66" t="s">
        <v>722</v>
      </c>
      <c r="AR10" s="47">
        <v>0.15</v>
      </c>
      <c r="AS10" s="61">
        <v>90.004500000000007</v>
      </c>
      <c r="AT10" s="46">
        <v>2</v>
      </c>
      <c r="AU10" s="46">
        <v>3</v>
      </c>
      <c r="AV10" s="61">
        <v>35</v>
      </c>
      <c r="AW10" s="45">
        <v>62.502250000000004</v>
      </c>
      <c r="AX10" s="46">
        <v>100</v>
      </c>
      <c r="AY10" s="46">
        <v>0</v>
      </c>
      <c r="AZ10" s="51">
        <v>100</v>
      </c>
      <c r="BA10" s="64">
        <v>75</v>
      </c>
      <c r="BB10" s="48">
        <v>0</v>
      </c>
      <c r="BC10" s="48">
        <v>35</v>
      </c>
      <c r="BD10" s="48">
        <v>0</v>
      </c>
      <c r="BE10" s="48">
        <v>25</v>
      </c>
      <c r="BF10" s="45">
        <v>12.5</v>
      </c>
      <c r="BG10" s="45">
        <v>1100</v>
      </c>
      <c r="BH10" s="46">
        <v>1133.95780715</v>
      </c>
      <c r="BI10" s="48">
        <v>959.43653031999997</v>
      </c>
      <c r="BJ10" s="62">
        <v>34.0187342145</v>
      </c>
      <c r="BK10" s="62">
        <v>28.7830959096</v>
      </c>
      <c r="BL10" s="45">
        <v>31.40091506205</v>
      </c>
      <c r="BM10" s="45">
        <v>44.052798272686545</v>
      </c>
      <c r="BN10" s="47" t="s">
        <v>723</v>
      </c>
      <c r="BO10" s="60">
        <v>88817</v>
      </c>
      <c r="BP10" s="60">
        <v>0</v>
      </c>
      <c r="BQ10" s="60">
        <v>444084</v>
      </c>
      <c r="BR10" s="60">
        <v>532901</v>
      </c>
      <c r="BS10" s="95">
        <v>106580</v>
      </c>
      <c r="BT10" s="93"/>
    </row>
    <row r="11" spans="1:72" ht="63.75" x14ac:dyDescent="0.25">
      <c r="A11" s="20" t="s">
        <v>588</v>
      </c>
      <c r="B11" s="19" t="s">
        <v>554</v>
      </c>
      <c r="C11" s="20"/>
      <c r="D11" s="37" t="s">
        <v>589</v>
      </c>
      <c r="E11" s="37" t="s">
        <v>590</v>
      </c>
      <c r="F11" s="37" t="s">
        <v>591</v>
      </c>
      <c r="G11" s="37" t="s">
        <v>592</v>
      </c>
      <c r="H11" s="21">
        <v>0.92288082000000005</v>
      </c>
      <c r="I11" s="37" t="s">
        <v>565</v>
      </c>
      <c r="J11" s="42">
        <v>23.43768401159943</v>
      </c>
      <c r="K11" s="49" t="s">
        <v>60</v>
      </c>
      <c r="L11" s="49" t="s">
        <v>721</v>
      </c>
      <c r="M11" s="75" t="s">
        <v>722</v>
      </c>
      <c r="N11" s="76" t="s">
        <v>723</v>
      </c>
      <c r="O11" s="60">
        <v>303090</v>
      </c>
      <c r="P11" s="79">
        <v>2</v>
      </c>
      <c r="Q11" s="68">
        <v>7</v>
      </c>
      <c r="R11" s="68">
        <v>15</v>
      </c>
      <c r="S11" s="68">
        <v>5</v>
      </c>
      <c r="T11" s="80">
        <f t="shared" si="0"/>
        <v>29</v>
      </c>
      <c r="U11" s="57">
        <v>4.875</v>
      </c>
      <c r="V11" s="57">
        <v>5.4169</v>
      </c>
      <c r="W11" s="57">
        <v>3.75</v>
      </c>
      <c r="X11" s="57">
        <v>3.5071024589550008</v>
      </c>
      <c r="Y11" s="57">
        <v>5.8886815526444289</v>
      </c>
      <c r="Z11" s="69">
        <v>1207.4148425795649</v>
      </c>
      <c r="AA11" s="65" t="s">
        <v>713</v>
      </c>
      <c r="AB11" s="65" t="s">
        <v>713</v>
      </c>
      <c r="AC11" s="52">
        <v>100</v>
      </c>
      <c r="AD11" s="52">
        <v>0</v>
      </c>
      <c r="AE11" s="52">
        <v>0</v>
      </c>
      <c r="AF11" s="52">
        <v>8</v>
      </c>
      <c r="AG11" s="52">
        <v>100</v>
      </c>
      <c r="AH11" s="52">
        <v>0</v>
      </c>
      <c r="AI11" s="52">
        <v>0</v>
      </c>
      <c r="AJ11" s="52">
        <v>100</v>
      </c>
      <c r="AK11" s="52">
        <v>0</v>
      </c>
      <c r="AL11" s="52">
        <v>0</v>
      </c>
      <c r="AM11" s="52" t="s">
        <v>715</v>
      </c>
      <c r="AN11" s="72" t="s">
        <v>716</v>
      </c>
      <c r="AO11" s="49" t="s">
        <v>60</v>
      </c>
      <c r="AP11" s="49" t="s">
        <v>721</v>
      </c>
      <c r="AQ11" s="66" t="s">
        <v>722</v>
      </c>
      <c r="AR11" s="47">
        <v>0.1</v>
      </c>
      <c r="AS11" s="61">
        <v>93.337999999999994</v>
      </c>
      <c r="AT11" s="46">
        <v>0</v>
      </c>
      <c r="AU11" s="46">
        <v>3</v>
      </c>
      <c r="AV11" s="61">
        <v>15</v>
      </c>
      <c r="AW11" s="45">
        <v>54.168999999999997</v>
      </c>
      <c r="AX11" s="46">
        <v>100</v>
      </c>
      <c r="AY11" s="46">
        <v>0</v>
      </c>
      <c r="AZ11" s="51">
        <v>100</v>
      </c>
      <c r="BA11" s="64">
        <v>75</v>
      </c>
      <c r="BB11" s="48">
        <v>2</v>
      </c>
      <c r="BC11" s="48">
        <v>35</v>
      </c>
      <c r="BD11" s="48">
        <v>40</v>
      </c>
      <c r="BE11" s="48">
        <v>25</v>
      </c>
      <c r="BF11" s="45">
        <v>32.5</v>
      </c>
      <c r="BG11" s="45">
        <v>340</v>
      </c>
      <c r="BH11" s="46">
        <v>1483.64894465</v>
      </c>
      <c r="BI11" s="48">
        <v>854.41936132000001</v>
      </c>
      <c r="BJ11" s="62">
        <v>44.509468339500003</v>
      </c>
      <c r="BK11" s="62">
        <v>25.632580839600003</v>
      </c>
      <c r="BL11" s="45">
        <v>35.071024589550007</v>
      </c>
      <c r="BM11" s="45">
        <v>58.886815526444288</v>
      </c>
      <c r="BN11" s="47" t="s">
        <v>723</v>
      </c>
      <c r="BO11" s="60">
        <v>63144</v>
      </c>
      <c r="BP11" s="60">
        <v>0</v>
      </c>
      <c r="BQ11" s="60">
        <v>315718</v>
      </c>
      <c r="BR11" s="60">
        <v>378862</v>
      </c>
      <c r="BS11" s="95">
        <v>75772</v>
      </c>
      <c r="BT11" s="93"/>
    </row>
    <row r="12" spans="1:72" ht="63.75" x14ac:dyDescent="0.25">
      <c r="A12" s="20" t="s">
        <v>593</v>
      </c>
      <c r="B12" s="19" t="s">
        <v>554</v>
      </c>
      <c r="C12" s="38"/>
      <c r="D12" s="37" t="s">
        <v>80</v>
      </c>
      <c r="E12" s="37" t="s">
        <v>594</v>
      </c>
      <c r="F12" s="39"/>
      <c r="G12" s="37" t="s">
        <v>595</v>
      </c>
      <c r="H12" s="21">
        <v>0.25911745000000003</v>
      </c>
      <c r="I12" s="37" t="s">
        <v>596</v>
      </c>
      <c r="J12" s="42">
        <v>23.708527560524999</v>
      </c>
      <c r="K12" s="49" t="s">
        <v>60</v>
      </c>
      <c r="L12" s="49" t="s">
        <v>724</v>
      </c>
      <c r="M12" s="75" t="s">
        <v>725</v>
      </c>
      <c r="N12" s="76" t="s">
        <v>726</v>
      </c>
      <c r="O12" s="60">
        <v>96000</v>
      </c>
      <c r="P12" s="79">
        <v>2</v>
      </c>
      <c r="Q12" s="68">
        <v>10</v>
      </c>
      <c r="R12" s="68">
        <v>15</v>
      </c>
      <c r="S12" s="68">
        <v>5</v>
      </c>
      <c r="T12" s="80">
        <f t="shared" si="0"/>
        <v>32</v>
      </c>
      <c r="U12" s="57">
        <v>5.25</v>
      </c>
      <c r="V12" s="57">
        <v>4.5</v>
      </c>
      <c r="W12" s="57">
        <v>1.25</v>
      </c>
      <c r="X12" s="57">
        <v>2.7085275605250003</v>
      </c>
      <c r="Y12" s="57">
        <v>10</v>
      </c>
      <c r="Z12" s="69">
        <v>149.39046914576704</v>
      </c>
      <c r="AA12" s="65" t="s">
        <v>713</v>
      </c>
      <c r="AB12" s="65" t="s">
        <v>713</v>
      </c>
      <c r="AC12" s="52">
        <v>100</v>
      </c>
      <c r="AD12" s="52">
        <v>0</v>
      </c>
      <c r="AE12" s="52">
        <v>0</v>
      </c>
      <c r="AF12" s="52">
        <v>8</v>
      </c>
      <c r="AG12" s="52">
        <v>100</v>
      </c>
      <c r="AH12" s="52">
        <v>0</v>
      </c>
      <c r="AI12" s="52">
        <v>0</v>
      </c>
      <c r="AJ12" s="52">
        <v>100</v>
      </c>
      <c r="AK12" s="52">
        <v>0</v>
      </c>
      <c r="AL12" s="52">
        <v>0</v>
      </c>
      <c r="AM12" s="52" t="s">
        <v>715</v>
      </c>
      <c r="AN12" s="72" t="s">
        <v>716</v>
      </c>
      <c r="AO12" s="49" t="s">
        <v>60</v>
      </c>
      <c r="AP12" s="49" t="s">
        <v>724</v>
      </c>
      <c r="AQ12" s="66" t="s">
        <v>725</v>
      </c>
      <c r="AR12" s="47">
        <v>0.15</v>
      </c>
      <c r="AS12" s="61">
        <v>70</v>
      </c>
      <c r="AT12" s="46">
        <v>1</v>
      </c>
      <c r="AU12" s="46">
        <v>2</v>
      </c>
      <c r="AV12" s="61">
        <v>20</v>
      </c>
      <c r="AW12" s="45">
        <v>45</v>
      </c>
      <c r="AX12" s="46">
        <v>0</v>
      </c>
      <c r="AY12" s="46">
        <v>0</v>
      </c>
      <c r="AZ12" s="51">
        <v>100</v>
      </c>
      <c r="BA12" s="64">
        <v>25</v>
      </c>
      <c r="BB12" s="48">
        <v>1</v>
      </c>
      <c r="BC12" s="48">
        <v>45</v>
      </c>
      <c r="BD12" s="48">
        <v>20</v>
      </c>
      <c r="BE12" s="48">
        <v>50</v>
      </c>
      <c r="BF12" s="45">
        <v>35</v>
      </c>
      <c r="BG12" s="45">
        <v>3100</v>
      </c>
      <c r="BH12" s="46">
        <v>1012.65143628</v>
      </c>
      <c r="BI12" s="48">
        <v>793.03360407000002</v>
      </c>
      <c r="BJ12" s="62">
        <v>30.379543088399998</v>
      </c>
      <c r="BK12" s="62">
        <v>23.791008122100003</v>
      </c>
      <c r="BL12" s="45">
        <v>27.085275605250001</v>
      </c>
      <c r="BM12" s="45">
        <v>100</v>
      </c>
      <c r="BN12" s="47" t="s">
        <v>726</v>
      </c>
      <c r="BO12" s="60">
        <v>20000</v>
      </c>
      <c r="BP12" s="60">
        <v>0</v>
      </c>
      <c r="BQ12" s="60">
        <v>100000</v>
      </c>
      <c r="BR12" s="60">
        <v>120000</v>
      </c>
      <c r="BS12" s="95">
        <v>24000</v>
      </c>
      <c r="BT12" s="93"/>
    </row>
    <row r="13" spans="1:72" ht="76.5" x14ac:dyDescent="0.25">
      <c r="A13" s="20" t="s">
        <v>597</v>
      </c>
      <c r="B13" s="19" t="s">
        <v>554</v>
      </c>
      <c r="C13" s="20"/>
      <c r="D13" s="37" t="s">
        <v>598</v>
      </c>
      <c r="E13" s="37" t="s">
        <v>599</v>
      </c>
      <c r="F13" s="37" t="s">
        <v>600</v>
      </c>
      <c r="G13" s="37" t="s">
        <v>601</v>
      </c>
      <c r="H13" s="21">
        <v>1.68135367</v>
      </c>
      <c r="I13" s="37" t="s">
        <v>565</v>
      </c>
      <c r="J13" s="42">
        <v>16.236685452902876</v>
      </c>
      <c r="K13" s="49" t="s">
        <v>60</v>
      </c>
      <c r="L13" s="49" t="s">
        <v>724</v>
      </c>
      <c r="M13" s="89" t="s">
        <v>727</v>
      </c>
      <c r="N13" s="76" t="s">
        <v>728</v>
      </c>
      <c r="O13" s="60">
        <v>753200</v>
      </c>
      <c r="P13" s="79">
        <v>0</v>
      </c>
      <c r="Q13" s="68">
        <v>10</v>
      </c>
      <c r="R13" s="68">
        <v>15</v>
      </c>
      <c r="S13" s="68">
        <v>5</v>
      </c>
      <c r="T13" s="80">
        <f t="shared" si="0"/>
        <v>30</v>
      </c>
      <c r="U13" s="57">
        <v>3.75</v>
      </c>
      <c r="V13" s="57">
        <v>5.2502250000000004</v>
      </c>
      <c r="W13" s="57">
        <v>3.75</v>
      </c>
      <c r="X13" s="57">
        <v>1.6533329974049999</v>
      </c>
      <c r="Y13" s="57">
        <v>1.8331274554978756</v>
      </c>
      <c r="Z13" s="69">
        <v>965.45770888819936</v>
      </c>
      <c r="AA13" s="65" t="s">
        <v>713</v>
      </c>
      <c r="AB13" s="65" t="s">
        <v>713</v>
      </c>
      <c r="AC13" s="52">
        <v>100</v>
      </c>
      <c r="AD13" s="52">
        <v>0</v>
      </c>
      <c r="AE13" s="52">
        <v>0</v>
      </c>
      <c r="AF13" s="52">
        <v>8</v>
      </c>
      <c r="AG13" s="52">
        <v>100</v>
      </c>
      <c r="AH13" s="52">
        <v>0</v>
      </c>
      <c r="AI13" s="52">
        <v>0</v>
      </c>
      <c r="AJ13" s="52">
        <v>100</v>
      </c>
      <c r="AK13" s="52">
        <v>0</v>
      </c>
      <c r="AL13" s="52">
        <v>0</v>
      </c>
      <c r="AM13" s="52" t="s">
        <v>715</v>
      </c>
      <c r="AN13" s="72" t="s">
        <v>716</v>
      </c>
      <c r="AO13" s="49" t="s">
        <v>60</v>
      </c>
      <c r="AP13" s="49" t="s">
        <v>724</v>
      </c>
      <c r="AQ13" s="66" t="s">
        <v>727</v>
      </c>
      <c r="AR13" s="47">
        <v>0.15</v>
      </c>
      <c r="AS13" s="61">
        <v>90.004500000000007</v>
      </c>
      <c r="AT13" s="46">
        <v>0</v>
      </c>
      <c r="AU13" s="46">
        <v>3</v>
      </c>
      <c r="AV13" s="61">
        <v>15</v>
      </c>
      <c r="AW13" s="45">
        <v>52.502250000000004</v>
      </c>
      <c r="AX13" s="46">
        <v>100</v>
      </c>
      <c r="AY13" s="46">
        <v>0</v>
      </c>
      <c r="AZ13" s="51">
        <v>100</v>
      </c>
      <c r="BA13" s="64">
        <v>75</v>
      </c>
      <c r="BB13" s="48">
        <v>0</v>
      </c>
      <c r="BC13" s="48">
        <v>45</v>
      </c>
      <c r="BD13" s="48">
        <v>0</v>
      </c>
      <c r="BE13" s="48">
        <v>50</v>
      </c>
      <c r="BF13" s="45">
        <v>25</v>
      </c>
      <c r="BG13" s="45">
        <v>580</v>
      </c>
      <c r="BH13" s="46">
        <v>674.00678601000004</v>
      </c>
      <c r="BI13" s="48">
        <v>428.21521225999999</v>
      </c>
      <c r="BJ13" s="62">
        <v>20.220203580300002</v>
      </c>
      <c r="BK13" s="62">
        <v>12.846456367799998</v>
      </c>
      <c r="BL13" s="45">
        <v>16.533329974049998</v>
      </c>
      <c r="BM13" s="45">
        <v>18.331274554978755</v>
      </c>
      <c r="BN13" s="47" t="s">
        <v>728</v>
      </c>
      <c r="BO13" s="60">
        <v>0</v>
      </c>
      <c r="BP13" s="60">
        <v>0</v>
      </c>
      <c r="BQ13" s="60">
        <v>941500</v>
      </c>
      <c r="BR13" s="60">
        <v>941500</v>
      </c>
      <c r="BS13" s="95">
        <v>188300</v>
      </c>
      <c r="BT13" s="93"/>
    </row>
    <row r="14" spans="1:72" ht="76.5" x14ac:dyDescent="0.25">
      <c r="A14" s="20" t="s">
        <v>602</v>
      </c>
      <c r="B14" s="19" t="s">
        <v>554</v>
      </c>
      <c r="C14" s="38"/>
      <c r="D14" s="37" t="s">
        <v>603</v>
      </c>
      <c r="E14" s="37" t="s">
        <v>604</v>
      </c>
      <c r="F14" s="37" t="s">
        <v>605</v>
      </c>
      <c r="G14" s="37" t="s">
        <v>606</v>
      </c>
      <c r="H14" s="21">
        <v>0.83046902</v>
      </c>
      <c r="I14" s="37" t="s">
        <v>559</v>
      </c>
      <c r="J14" s="42">
        <v>22.60470802789084</v>
      </c>
      <c r="K14" s="49" t="s">
        <v>60</v>
      </c>
      <c r="L14" s="49" t="s">
        <v>724</v>
      </c>
      <c r="M14" s="75" t="s">
        <v>729</v>
      </c>
      <c r="N14" s="76" t="s">
        <v>730</v>
      </c>
      <c r="O14" s="60">
        <v>243264</v>
      </c>
      <c r="P14" s="79">
        <v>2</v>
      </c>
      <c r="Q14" s="68">
        <v>10</v>
      </c>
      <c r="R14" s="68">
        <v>15</v>
      </c>
      <c r="S14" s="68">
        <v>5</v>
      </c>
      <c r="T14" s="80">
        <f t="shared" si="0"/>
        <v>32</v>
      </c>
      <c r="U14" s="57">
        <v>6.375</v>
      </c>
      <c r="V14" s="57">
        <v>6.5</v>
      </c>
      <c r="W14" s="57">
        <v>3.75</v>
      </c>
      <c r="X14" s="57">
        <v>0.34888394657999999</v>
      </c>
      <c r="Y14" s="57">
        <v>5.6308240813108403</v>
      </c>
      <c r="Z14" s="69">
        <v>944.91493571326873</v>
      </c>
      <c r="AA14" s="65" t="s">
        <v>713</v>
      </c>
      <c r="AB14" s="65" t="s">
        <v>713</v>
      </c>
      <c r="AC14" s="52">
        <v>100</v>
      </c>
      <c r="AD14" s="52">
        <v>0</v>
      </c>
      <c r="AE14" s="52">
        <v>0</v>
      </c>
      <c r="AF14" s="52">
        <v>8</v>
      </c>
      <c r="AG14" s="52">
        <v>100</v>
      </c>
      <c r="AH14" s="52">
        <v>0</v>
      </c>
      <c r="AI14" s="52">
        <v>0</v>
      </c>
      <c r="AJ14" s="52">
        <v>100</v>
      </c>
      <c r="AK14" s="52">
        <v>0</v>
      </c>
      <c r="AL14" s="52">
        <v>0</v>
      </c>
      <c r="AM14" s="52" t="s">
        <v>715</v>
      </c>
      <c r="AN14" s="72" t="s">
        <v>716</v>
      </c>
      <c r="AO14" s="49" t="s">
        <v>60</v>
      </c>
      <c r="AP14" s="49" t="s">
        <v>724</v>
      </c>
      <c r="AQ14" s="66" t="s">
        <v>729</v>
      </c>
      <c r="AR14" s="47">
        <v>0</v>
      </c>
      <c r="AS14" s="61">
        <v>100</v>
      </c>
      <c r="AT14" s="46">
        <v>2</v>
      </c>
      <c r="AU14" s="46">
        <v>2</v>
      </c>
      <c r="AV14" s="61">
        <v>30</v>
      </c>
      <c r="AW14" s="45">
        <v>65</v>
      </c>
      <c r="AX14" s="46">
        <v>100</v>
      </c>
      <c r="AY14" s="46">
        <v>0</v>
      </c>
      <c r="AZ14" s="51">
        <v>100</v>
      </c>
      <c r="BA14" s="64">
        <v>75</v>
      </c>
      <c r="BB14" s="48">
        <v>3</v>
      </c>
      <c r="BC14" s="48">
        <v>35</v>
      </c>
      <c r="BD14" s="48">
        <v>60</v>
      </c>
      <c r="BE14" s="48">
        <v>25</v>
      </c>
      <c r="BF14" s="45">
        <v>42.5</v>
      </c>
      <c r="BG14" s="45">
        <v>310</v>
      </c>
      <c r="BH14" s="46">
        <v>218.45259924999999</v>
      </c>
      <c r="BI14" s="48">
        <v>14.136698470000001</v>
      </c>
      <c r="BJ14" s="62">
        <v>6.5535779774999998</v>
      </c>
      <c r="BK14" s="62">
        <v>0.42410095410000004</v>
      </c>
      <c r="BL14" s="45">
        <v>3.4888394657999999</v>
      </c>
      <c r="BM14" s="45">
        <v>56.308240813108398</v>
      </c>
      <c r="BN14" s="47" t="s">
        <v>730</v>
      </c>
      <c r="BO14" s="60">
        <v>40544</v>
      </c>
      <c r="BP14" s="60">
        <v>0</v>
      </c>
      <c r="BQ14" s="60">
        <v>202720</v>
      </c>
      <c r="BR14" s="60">
        <v>243264</v>
      </c>
      <c r="BS14" s="95">
        <v>0</v>
      </c>
      <c r="BT14" s="93"/>
    </row>
    <row r="15" spans="1:72" ht="63.75" x14ac:dyDescent="0.25">
      <c r="A15" s="20" t="s">
        <v>607</v>
      </c>
      <c r="B15" s="19" t="s">
        <v>554</v>
      </c>
      <c r="C15" s="38"/>
      <c r="D15" s="37" t="s">
        <v>608</v>
      </c>
      <c r="E15" s="37" t="s">
        <v>398</v>
      </c>
      <c r="F15" s="37" t="s">
        <v>609</v>
      </c>
      <c r="G15" s="37" t="s">
        <v>610</v>
      </c>
      <c r="H15" s="21">
        <v>0.39089916000000002</v>
      </c>
      <c r="I15" s="37" t="s">
        <v>559</v>
      </c>
      <c r="J15" s="42">
        <v>30.297151403545001</v>
      </c>
      <c r="K15" s="49" t="s">
        <v>60</v>
      </c>
      <c r="L15" s="49" t="s">
        <v>724</v>
      </c>
      <c r="M15" s="75" t="s">
        <v>725</v>
      </c>
      <c r="N15" s="76" t="s">
        <v>726</v>
      </c>
      <c r="O15" s="60">
        <v>96000</v>
      </c>
      <c r="P15" s="79">
        <v>2</v>
      </c>
      <c r="Q15" s="68">
        <v>2</v>
      </c>
      <c r="R15" s="68">
        <v>15</v>
      </c>
      <c r="S15" s="68">
        <v>5</v>
      </c>
      <c r="T15" s="80">
        <f t="shared" si="0"/>
        <v>24</v>
      </c>
      <c r="U15" s="57">
        <v>4.875</v>
      </c>
      <c r="V15" s="57">
        <v>6</v>
      </c>
      <c r="W15" s="57">
        <v>3.75</v>
      </c>
      <c r="X15" s="57">
        <v>5.6721514035450005</v>
      </c>
      <c r="Y15" s="57">
        <v>10</v>
      </c>
      <c r="Z15" s="69">
        <v>2046.5636201418288</v>
      </c>
      <c r="AA15" s="65" t="s">
        <v>713</v>
      </c>
      <c r="AB15" s="65" t="s">
        <v>713</v>
      </c>
      <c r="AC15" s="52">
        <v>100</v>
      </c>
      <c r="AD15" s="52">
        <v>0</v>
      </c>
      <c r="AE15" s="52">
        <v>0</v>
      </c>
      <c r="AF15" s="52">
        <v>8</v>
      </c>
      <c r="AG15" s="52">
        <v>100</v>
      </c>
      <c r="AH15" s="52">
        <v>0</v>
      </c>
      <c r="AI15" s="52">
        <v>0</v>
      </c>
      <c r="AJ15" s="52">
        <v>100</v>
      </c>
      <c r="AK15" s="52">
        <v>0</v>
      </c>
      <c r="AL15" s="52">
        <v>0</v>
      </c>
      <c r="AM15" s="52" t="s">
        <v>715</v>
      </c>
      <c r="AN15" s="72" t="s">
        <v>716</v>
      </c>
      <c r="AO15" s="49" t="s">
        <v>60</v>
      </c>
      <c r="AP15" s="49" t="s">
        <v>724</v>
      </c>
      <c r="AQ15" s="66" t="s">
        <v>725</v>
      </c>
      <c r="AR15" s="47">
        <v>0</v>
      </c>
      <c r="AS15" s="61">
        <v>100</v>
      </c>
      <c r="AT15" s="46">
        <v>1</v>
      </c>
      <c r="AU15" s="46">
        <v>2</v>
      </c>
      <c r="AV15" s="61">
        <v>20</v>
      </c>
      <c r="AW15" s="45">
        <v>60</v>
      </c>
      <c r="AX15" s="46">
        <v>100</v>
      </c>
      <c r="AY15" s="46">
        <v>0</v>
      </c>
      <c r="AZ15" s="51">
        <v>100</v>
      </c>
      <c r="BA15" s="64">
        <v>75</v>
      </c>
      <c r="BB15" s="48">
        <v>2</v>
      </c>
      <c r="BC15" s="48">
        <v>35</v>
      </c>
      <c r="BD15" s="48">
        <v>40</v>
      </c>
      <c r="BE15" s="48">
        <v>25</v>
      </c>
      <c r="BF15" s="45">
        <v>32.5</v>
      </c>
      <c r="BG15" s="45">
        <v>150</v>
      </c>
      <c r="BH15" s="46">
        <v>1144.7833741100001</v>
      </c>
      <c r="BI15" s="48">
        <v>2636.6508949200002</v>
      </c>
      <c r="BJ15" s="62">
        <v>34.343501223300002</v>
      </c>
      <c r="BK15" s="62">
        <v>79.099526847600004</v>
      </c>
      <c r="BL15" s="45">
        <v>56.721514035449999</v>
      </c>
      <c r="BM15" s="45">
        <v>100</v>
      </c>
      <c r="BN15" s="47" t="s">
        <v>726</v>
      </c>
      <c r="BO15" s="60">
        <v>20000</v>
      </c>
      <c r="BP15" s="60">
        <v>0</v>
      </c>
      <c r="BQ15" s="60">
        <v>100000</v>
      </c>
      <c r="BR15" s="60">
        <v>120000</v>
      </c>
      <c r="BS15" s="95">
        <v>24000</v>
      </c>
      <c r="BT15" s="93"/>
    </row>
    <row r="16" spans="1:72" ht="114.75" x14ac:dyDescent="0.25">
      <c r="A16" s="20" t="s">
        <v>611</v>
      </c>
      <c r="B16" s="19" t="s">
        <v>554</v>
      </c>
      <c r="C16" s="20"/>
      <c r="D16" s="37" t="s">
        <v>612</v>
      </c>
      <c r="E16" s="37" t="s">
        <v>613</v>
      </c>
      <c r="F16" s="37" t="s">
        <v>614</v>
      </c>
      <c r="G16" s="37" t="s">
        <v>615</v>
      </c>
      <c r="H16" s="21">
        <v>1.3896095900000001</v>
      </c>
      <c r="I16" s="37" t="s">
        <v>565</v>
      </c>
      <c r="J16" s="42">
        <v>10.61699277839163</v>
      </c>
      <c r="K16" s="49" t="s">
        <v>60</v>
      </c>
      <c r="L16" s="49" t="s">
        <v>724</v>
      </c>
      <c r="M16" s="75" t="s">
        <v>727</v>
      </c>
      <c r="N16" s="76" t="s">
        <v>728</v>
      </c>
      <c r="O16" s="60">
        <v>451280</v>
      </c>
      <c r="P16" s="79">
        <v>0</v>
      </c>
      <c r="Q16" s="68">
        <v>7</v>
      </c>
      <c r="R16" s="68">
        <v>15</v>
      </c>
      <c r="S16" s="68">
        <v>5</v>
      </c>
      <c r="T16" s="80">
        <f t="shared" si="0"/>
        <v>27</v>
      </c>
      <c r="U16" s="57">
        <v>3.75</v>
      </c>
      <c r="V16" s="57">
        <v>1</v>
      </c>
      <c r="W16" s="57">
        <v>3.75</v>
      </c>
      <c r="X16" s="57">
        <v>1.1598030049020001</v>
      </c>
      <c r="Y16" s="57">
        <v>0.95718977348962953</v>
      </c>
      <c r="Z16" s="69">
        <v>1068.2667239008665</v>
      </c>
      <c r="AA16" s="65" t="s">
        <v>713</v>
      </c>
      <c r="AB16" s="65" t="s">
        <v>713</v>
      </c>
      <c r="AC16" s="52">
        <v>100</v>
      </c>
      <c r="AD16" s="52">
        <v>0</v>
      </c>
      <c r="AE16" s="52">
        <v>0</v>
      </c>
      <c r="AF16" s="52">
        <v>8</v>
      </c>
      <c r="AG16" s="52">
        <v>100</v>
      </c>
      <c r="AH16" s="52">
        <v>0</v>
      </c>
      <c r="AI16" s="52">
        <v>0</v>
      </c>
      <c r="AJ16" s="52">
        <v>100</v>
      </c>
      <c r="AK16" s="52">
        <v>0</v>
      </c>
      <c r="AL16" s="52">
        <v>0</v>
      </c>
      <c r="AM16" s="52" t="s">
        <v>715</v>
      </c>
      <c r="AN16" s="72" t="s">
        <v>716</v>
      </c>
      <c r="AO16" s="49" t="s">
        <v>60</v>
      </c>
      <c r="AP16" s="49" t="s">
        <v>724</v>
      </c>
      <c r="AQ16" s="66" t="s">
        <v>727</v>
      </c>
      <c r="AR16" s="47">
        <v>1</v>
      </c>
      <c r="AS16" s="61">
        <v>0</v>
      </c>
      <c r="AT16" s="46">
        <v>1</v>
      </c>
      <c r="AU16" s="46">
        <v>2</v>
      </c>
      <c r="AV16" s="61">
        <v>20</v>
      </c>
      <c r="AW16" s="45">
        <v>10</v>
      </c>
      <c r="AX16" s="46">
        <v>100</v>
      </c>
      <c r="AY16" s="46">
        <v>0</v>
      </c>
      <c r="AZ16" s="51">
        <v>100</v>
      </c>
      <c r="BA16" s="64">
        <v>75</v>
      </c>
      <c r="BB16" s="48">
        <v>0</v>
      </c>
      <c r="BC16" s="48">
        <v>45</v>
      </c>
      <c r="BD16" s="48">
        <v>0</v>
      </c>
      <c r="BE16" s="48">
        <v>50</v>
      </c>
      <c r="BF16" s="45">
        <v>25</v>
      </c>
      <c r="BG16" s="45">
        <v>380</v>
      </c>
      <c r="BH16" s="46">
        <v>564.80987548799999</v>
      </c>
      <c r="BI16" s="48">
        <v>208.39212778000001</v>
      </c>
      <c r="BJ16" s="62">
        <v>16.944296264639998</v>
      </c>
      <c r="BK16" s="62">
        <v>6.2517638334000001</v>
      </c>
      <c r="BL16" s="45">
        <v>11.59803004902</v>
      </c>
      <c r="BM16" s="45">
        <v>9.5718977348962948</v>
      </c>
      <c r="BN16" s="47" t="s">
        <v>728</v>
      </c>
      <c r="BO16" s="60">
        <v>0</v>
      </c>
      <c r="BP16" s="60">
        <v>0</v>
      </c>
      <c r="BQ16" s="60">
        <v>564100</v>
      </c>
      <c r="BR16" s="60">
        <v>564100</v>
      </c>
      <c r="BS16" s="95">
        <v>112820</v>
      </c>
      <c r="BT16" s="93"/>
    </row>
    <row r="17" spans="1:72" ht="102" x14ac:dyDescent="0.25">
      <c r="A17" s="20" t="s">
        <v>616</v>
      </c>
      <c r="B17" s="19" t="s">
        <v>554</v>
      </c>
      <c r="C17" s="38"/>
      <c r="D17" s="37" t="s">
        <v>330</v>
      </c>
      <c r="E17" s="37" t="s">
        <v>617</v>
      </c>
      <c r="F17" s="37" t="s">
        <v>618</v>
      </c>
      <c r="G17" s="37" t="s">
        <v>619</v>
      </c>
      <c r="H17" s="21">
        <v>0.1305171</v>
      </c>
      <c r="I17" s="37" t="s">
        <v>620</v>
      </c>
      <c r="J17" s="42">
        <v>20.233955706728572</v>
      </c>
      <c r="K17" s="49" t="s">
        <v>59</v>
      </c>
      <c r="L17" s="49" t="s">
        <v>731</v>
      </c>
      <c r="M17" s="75" t="s">
        <v>732</v>
      </c>
      <c r="N17" s="76" t="s">
        <v>733</v>
      </c>
      <c r="O17" s="60">
        <v>175000</v>
      </c>
      <c r="P17" s="79">
        <v>0</v>
      </c>
      <c r="Q17" s="68">
        <v>7</v>
      </c>
      <c r="R17" s="68">
        <v>15</v>
      </c>
      <c r="S17" s="68">
        <v>5</v>
      </c>
      <c r="T17" s="80">
        <f t="shared" si="0"/>
        <v>27</v>
      </c>
      <c r="U17" s="57">
        <v>1.875</v>
      </c>
      <c r="V17" s="57">
        <v>5</v>
      </c>
      <c r="W17" s="57">
        <v>3.75</v>
      </c>
      <c r="X17" s="57">
        <v>1.8175126631399998</v>
      </c>
      <c r="Y17" s="57">
        <v>7.7914430435885711</v>
      </c>
      <c r="Z17" s="69">
        <v>1218.9277044227085</v>
      </c>
      <c r="AA17" s="65" t="s">
        <v>713</v>
      </c>
      <c r="AB17" s="65" t="s">
        <v>713</v>
      </c>
      <c r="AC17" s="52">
        <v>100</v>
      </c>
      <c r="AD17" s="52">
        <v>0</v>
      </c>
      <c r="AE17" s="52">
        <v>0</v>
      </c>
      <c r="AF17" s="52">
        <v>8</v>
      </c>
      <c r="AG17" s="52">
        <v>100</v>
      </c>
      <c r="AH17" s="52">
        <v>0</v>
      </c>
      <c r="AI17" s="52">
        <v>0</v>
      </c>
      <c r="AJ17" s="52">
        <v>100</v>
      </c>
      <c r="AK17" s="52">
        <v>0</v>
      </c>
      <c r="AL17" s="52">
        <v>0</v>
      </c>
      <c r="AM17" s="52" t="s">
        <v>715</v>
      </c>
      <c r="AN17" s="72" t="s">
        <v>716</v>
      </c>
      <c r="AO17" s="49" t="s">
        <v>59</v>
      </c>
      <c r="AP17" s="49" t="s">
        <v>731</v>
      </c>
      <c r="AQ17" s="66" t="s">
        <v>732</v>
      </c>
      <c r="AR17" s="47">
        <v>0.1</v>
      </c>
      <c r="AS17" s="61">
        <v>80</v>
      </c>
      <c r="AT17" s="46">
        <v>2</v>
      </c>
      <c r="AU17" s="46">
        <v>0</v>
      </c>
      <c r="AV17" s="61">
        <v>20</v>
      </c>
      <c r="AW17" s="45">
        <v>50</v>
      </c>
      <c r="AX17" s="46">
        <v>100</v>
      </c>
      <c r="AY17" s="46">
        <v>0</v>
      </c>
      <c r="AZ17" s="51">
        <v>100</v>
      </c>
      <c r="BA17" s="64">
        <v>75</v>
      </c>
      <c r="BB17" s="48">
        <v>0</v>
      </c>
      <c r="BC17" s="48">
        <v>35</v>
      </c>
      <c r="BD17" s="48">
        <v>0</v>
      </c>
      <c r="BE17" s="48">
        <v>25</v>
      </c>
      <c r="BF17" s="45">
        <v>12.5</v>
      </c>
      <c r="BG17" s="45">
        <v>1100</v>
      </c>
      <c r="BH17" s="46">
        <v>508.64368581000002</v>
      </c>
      <c r="BI17" s="48">
        <v>703.03142294999998</v>
      </c>
      <c r="BJ17" s="62">
        <v>15.259310574299999</v>
      </c>
      <c r="BK17" s="62">
        <v>21.0909426885</v>
      </c>
      <c r="BL17" s="45">
        <v>18.175126631399998</v>
      </c>
      <c r="BM17" s="45">
        <v>77.914430435885706</v>
      </c>
      <c r="BN17" s="47" t="s">
        <v>733</v>
      </c>
      <c r="BO17" s="60">
        <v>10000</v>
      </c>
      <c r="BP17" s="60">
        <v>0</v>
      </c>
      <c r="BQ17" s="60">
        <v>165000</v>
      </c>
      <c r="BR17" s="60">
        <v>175000</v>
      </c>
      <c r="BS17" s="95">
        <v>0</v>
      </c>
      <c r="BT17" s="93"/>
    </row>
    <row r="18" spans="1:72" ht="89.25" x14ac:dyDescent="0.25">
      <c r="A18" s="20" t="s">
        <v>621</v>
      </c>
      <c r="B18" s="19" t="s">
        <v>554</v>
      </c>
      <c r="C18" s="20"/>
      <c r="D18" s="37" t="s">
        <v>622</v>
      </c>
      <c r="E18" s="37" t="s">
        <v>623</v>
      </c>
      <c r="F18" s="37" t="s">
        <v>624</v>
      </c>
      <c r="G18" s="37" t="s">
        <v>625</v>
      </c>
      <c r="H18" s="21">
        <v>0.75207564000000005</v>
      </c>
      <c r="I18" s="37" t="s">
        <v>565</v>
      </c>
      <c r="J18" s="42">
        <v>18.325007091650328</v>
      </c>
      <c r="K18" s="49" t="s">
        <v>59</v>
      </c>
      <c r="L18" s="49" t="s">
        <v>731</v>
      </c>
      <c r="M18" s="75" t="s">
        <v>732</v>
      </c>
      <c r="N18" s="76" t="s">
        <v>734</v>
      </c>
      <c r="O18" s="60">
        <v>967000</v>
      </c>
      <c r="P18" s="79">
        <v>5</v>
      </c>
      <c r="Q18" s="68">
        <v>2</v>
      </c>
      <c r="R18" s="68">
        <v>15</v>
      </c>
      <c r="S18" s="68">
        <v>5</v>
      </c>
      <c r="T18" s="80">
        <f t="shared" si="0"/>
        <v>27</v>
      </c>
      <c r="U18" s="57">
        <v>7.5</v>
      </c>
      <c r="V18" s="57">
        <v>5.5002500000000003</v>
      </c>
      <c r="W18" s="57">
        <v>3.5</v>
      </c>
      <c r="X18" s="57">
        <v>0.56940026360400009</v>
      </c>
      <c r="Y18" s="57">
        <v>1.2553568280463288</v>
      </c>
      <c r="Z18" s="69">
        <v>2008.7995813416196</v>
      </c>
      <c r="AA18" s="65" t="s">
        <v>713</v>
      </c>
      <c r="AB18" s="65" t="s">
        <v>713</v>
      </c>
      <c r="AC18" s="52">
        <v>100</v>
      </c>
      <c r="AD18" s="52">
        <v>0</v>
      </c>
      <c r="AE18" s="52">
        <v>0</v>
      </c>
      <c r="AF18" s="52">
        <v>8</v>
      </c>
      <c r="AG18" s="52">
        <v>100</v>
      </c>
      <c r="AH18" s="52">
        <v>0</v>
      </c>
      <c r="AI18" s="52">
        <v>0</v>
      </c>
      <c r="AJ18" s="52">
        <v>100</v>
      </c>
      <c r="AK18" s="52">
        <v>0</v>
      </c>
      <c r="AL18" s="52">
        <v>0</v>
      </c>
      <c r="AM18" s="52" t="s">
        <v>715</v>
      </c>
      <c r="AN18" s="72" t="s">
        <v>716</v>
      </c>
      <c r="AO18" s="49" t="s">
        <v>59</v>
      </c>
      <c r="AP18" s="49" t="s">
        <v>731</v>
      </c>
      <c r="AQ18" s="66" t="s">
        <v>732</v>
      </c>
      <c r="AR18" s="47">
        <v>0</v>
      </c>
      <c r="AS18" s="61">
        <v>100.005</v>
      </c>
      <c r="AT18" s="46">
        <v>0</v>
      </c>
      <c r="AU18" s="46">
        <v>2</v>
      </c>
      <c r="AV18" s="61">
        <v>10</v>
      </c>
      <c r="AW18" s="45">
        <v>55.002499999999998</v>
      </c>
      <c r="AX18" s="46">
        <v>90</v>
      </c>
      <c r="AY18" s="46">
        <v>0</v>
      </c>
      <c r="AZ18" s="51">
        <v>100</v>
      </c>
      <c r="BA18" s="64">
        <v>70</v>
      </c>
      <c r="BB18" s="48">
        <v>0</v>
      </c>
      <c r="BC18" s="48">
        <v>55</v>
      </c>
      <c r="BD18" s="48">
        <v>0</v>
      </c>
      <c r="BE18" s="48">
        <v>100</v>
      </c>
      <c r="BF18" s="45">
        <v>50</v>
      </c>
      <c r="BG18" s="45">
        <v>650</v>
      </c>
      <c r="BH18" s="46">
        <v>248.97837829599999</v>
      </c>
      <c r="BI18" s="48">
        <v>130.62179743999999</v>
      </c>
      <c r="BJ18" s="62">
        <v>7.4693513488800001</v>
      </c>
      <c r="BK18" s="62">
        <v>3.9186539231999999</v>
      </c>
      <c r="BL18" s="45">
        <v>5.6940026360400005</v>
      </c>
      <c r="BM18" s="45">
        <v>12.553568280463287</v>
      </c>
      <c r="BN18" s="47" t="s">
        <v>734</v>
      </c>
      <c r="BO18" s="60">
        <v>80000</v>
      </c>
      <c r="BP18" s="60">
        <v>15000</v>
      </c>
      <c r="BQ18" s="60">
        <v>887000</v>
      </c>
      <c r="BR18" s="60">
        <v>982000</v>
      </c>
      <c r="BS18" s="95">
        <v>0</v>
      </c>
      <c r="BT18" s="93"/>
    </row>
    <row r="19" spans="1:72" ht="114.75" x14ac:dyDescent="0.25">
      <c r="A19" s="20" t="s">
        <v>626</v>
      </c>
      <c r="B19" s="19" t="s">
        <v>554</v>
      </c>
      <c r="C19" s="38"/>
      <c r="D19" s="37" t="s">
        <v>627</v>
      </c>
      <c r="E19" s="37" t="s">
        <v>628</v>
      </c>
      <c r="F19" s="37" t="s">
        <v>93</v>
      </c>
      <c r="G19" s="37" t="s">
        <v>629</v>
      </c>
      <c r="H19" s="21">
        <v>0.77153340999999998</v>
      </c>
      <c r="I19" s="37" t="s">
        <v>559</v>
      </c>
      <c r="J19" s="42">
        <v>27.362817217194475</v>
      </c>
      <c r="K19" s="49" t="s">
        <v>59</v>
      </c>
      <c r="L19" s="49" t="s">
        <v>735</v>
      </c>
      <c r="M19" s="75" t="s">
        <v>736</v>
      </c>
      <c r="N19" s="76" t="s">
        <v>737</v>
      </c>
      <c r="O19" s="60">
        <v>950000</v>
      </c>
      <c r="P19" s="79">
        <v>5</v>
      </c>
      <c r="Q19" s="68">
        <v>10</v>
      </c>
      <c r="R19" s="68">
        <v>15</v>
      </c>
      <c r="S19" s="68">
        <v>5</v>
      </c>
      <c r="T19" s="80">
        <f t="shared" si="0"/>
        <v>35</v>
      </c>
      <c r="U19" s="57">
        <v>9.375</v>
      </c>
      <c r="V19" s="57">
        <v>6</v>
      </c>
      <c r="W19" s="57">
        <v>3.75</v>
      </c>
      <c r="X19" s="57">
        <v>5.7616750924650013</v>
      </c>
      <c r="Y19" s="57">
        <v>2.4761421247294741</v>
      </c>
      <c r="Z19" s="69">
        <v>947.16472585319502</v>
      </c>
      <c r="AA19" s="65" t="s">
        <v>713</v>
      </c>
      <c r="AB19" s="65" t="s">
        <v>713</v>
      </c>
      <c r="AC19" s="52">
        <v>100</v>
      </c>
      <c r="AD19" s="52">
        <v>0</v>
      </c>
      <c r="AE19" s="52">
        <v>0</v>
      </c>
      <c r="AF19" s="52">
        <v>8</v>
      </c>
      <c r="AG19" s="52">
        <v>100</v>
      </c>
      <c r="AH19" s="52">
        <v>0</v>
      </c>
      <c r="AI19" s="52">
        <v>0</v>
      </c>
      <c r="AJ19" s="52">
        <v>100</v>
      </c>
      <c r="AK19" s="52">
        <v>0</v>
      </c>
      <c r="AL19" s="52">
        <v>0</v>
      </c>
      <c r="AM19" s="52" t="s">
        <v>715</v>
      </c>
      <c r="AN19" s="72" t="s">
        <v>716</v>
      </c>
      <c r="AO19" s="49" t="s">
        <v>59</v>
      </c>
      <c r="AP19" s="49" t="s">
        <v>735</v>
      </c>
      <c r="AQ19" s="66" t="s">
        <v>736</v>
      </c>
      <c r="AR19" s="47">
        <v>0</v>
      </c>
      <c r="AS19" s="61">
        <v>100</v>
      </c>
      <c r="AT19" s="46">
        <v>1</v>
      </c>
      <c r="AU19" s="46">
        <v>2</v>
      </c>
      <c r="AV19" s="61">
        <v>20</v>
      </c>
      <c r="AW19" s="45">
        <v>60</v>
      </c>
      <c r="AX19" s="46">
        <v>100</v>
      </c>
      <c r="AY19" s="46">
        <v>0</v>
      </c>
      <c r="AZ19" s="51">
        <v>100</v>
      </c>
      <c r="BA19" s="64">
        <v>75</v>
      </c>
      <c r="BB19" s="48">
        <v>5</v>
      </c>
      <c r="BC19" s="48">
        <v>35</v>
      </c>
      <c r="BD19" s="48">
        <v>100</v>
      </c>
      <c r="BE19" s="48">
        <v>25</v>
      </c>
      <c r="BF19" s="45">
        <v>62.5</v>
      </c>
      <c r="BG19" s="45">
        <v>1300</v>
      </c>
      <c r="BH19" s="46">
        <v>2300.9378010800001</v>
      </c>
      <c r="BI19" s="48">
        <v>1540.17892723</v>
      </c>
      <c r="BJ19" s="62">
        <v>69.028134032400004</v>
      </c>
      <c r="BK19" s="62">
        <v>46.205367816900001</v>
      </c>
      <c r="BL19" s="45">
        <v>57.616750924650006</v>
      </c>
      <c r="BM19" s="45">
        <v>24.761421247294738</v>
      </c>
      <c r="BN19" s="47" t="s">
        <v>737</v>
      </c>
      <c r="BO19" s="60">
        <v>150000</v>
      </c>
      <c r="BP19" s="60">
        <v>0</v>
      </c>
      <c r="BQ19" s="60">
        <v>800000</v>
      </c>
      <c r="BR19" s="60">
        <v>950000</v>
      </c>
      <c r="BS19" s="95">
        <v>0</v>
      </c>
      <c r="BT19" s="93"/>
    </row>
    <row r="20" spans="1:72" ht="127.5" x14ac:dyDescent="0.25">
      <c r="A20" s="20" t="s">
        <v>630</v>
      </c>
      <c r="B20" s="19" t="s">
        <v>554</v>
      </c>
      <c r="C20" s="38"/>
      <c r="D20" s="37" t="s">
        <v>631</v>
      </c>
      <c r="E20" s="37" t="s">
        <v>632</v>
      </c>
      <c r="F20" s="37" t="s">
        <v>633</v>
      </c>
      <c r="G20" s="37" t="s">
        <v>634</v>
      </c>
      <c r="H20" s="21">
        <v>0.93957701999999998</v>
      </c>
      <c r="I20" s="37" t="s">
        <v>559</v>
      </c>
      <c r="J20" s="42">
        <v>20.759602721723848</v>
      </c>
      <c r="K20" s="49" t="s">
        <v>59</v>
      </c>
      <c r="L20" s="49" t="s">
        <v>735</v>
      </c>
      <c r="M20" s="75" t="s">
        <v>736</v>
      </c>
      <c r="N20" s="76" t="s">
        <v>738</v>
      </c>
      <c r="O20" s="60">
        <v>1040000</v>
      </c>
      <c r="P20" s="79">
        <v>2</v>
      </c>
      <c r="Q20" s="68">
        <v>10</v>
      </c>
      <c r="R20" s="68">
        <v>15</v>
      </c>
      <c r="S20" s="68">
        <v>5</v>
      </c>
      <c r="T20" s="80">
        <f t="shared" si="0"/>
        <v>32</v>
      </c>
      <c r="U20" s="57">
        <v>6.375</v>
      </c>
      <c r="V20" s="57">
        <v>5.75</v>
      </c>
      <c r="W20" s="57">
        <v>3.75</v>
      </c>
      <c r="X20" s="57">
        <v>3.16934421822</v>
      </c>
      <c r="Y20" s="57">
        <v>1.7152585035038463</v>
      </c>
      <c r="Z20" s="69">
        <v>184.48017527433072</v>
      </c>
      <c r="AA20" s="65" t="s">
        <v>713</v>
      </c>
      <c r="AB20" s="65" t="s">
        <v>713</v>
      </c>
      <c r="AC20" s="52">
        <v>100</v>
      </c>
      <c r="AD20" s="52">
        <v>0</v>
      </c>
      <c r="AE20" s="52">
        <v>0</v>
      </c>
      <c r="AF20" s="52">
        <v>8</v>
      </c>
      <c r="AG20" s="52">
        <v>100</v>
      </c>
      <c r="AH20" s="52">
        <v>0</v>
      </c>
      <c r="AI20" s="52">
        <v>0</v>
      </c>
      <c r="AJ20" s="52">
        <v>100</v>
      </c>
      <c r="AK20" s="52">
        <v>0</v>
      </c>
      <c r="AL20" s="52">
        <v>0</v>
      </c>
      <c r="AM20" s="52" t="s">
        <v>715</v>
      </c>
      <c r="AN20" s="72" t="s">
        <v>716</v>
      </c>
      <c r="AO20" s="49" t="s">
        <v>59</v>
      </c>
      <c r="AP20" s="49" t="s">
        <v>735</v>
      </c>
      <c r="AQ20" s="66" t="s">
        <v>736</v>
      </c>
      <c r="AR20" s="47">
        <v>0</v>
      </c>
      <c r="AS20" s="61">
        <v>100</v>
      </c>
      <c r="AT20" s="46">
        <v>1</v>
      </c>
      <c r="AU20" s="46">
        <v>1</v>
      </c>
      <c r="AV20" s="61">
        <v>15</v>
      </c>
      <c r="AW20" s="45">
        <v>57.5</v>
      </c>
      <c r="AX20" s="46">
        <v>100</v>
      </c>
      <c r="AY20" s="46">
        <v>0</v>
      </c>
      <c r="AZ20" s="51">
        <v>100</v>
      </c>
      <c r="BA20" s="64">
        <v>75</v>
      </c>
      <c r="BB20" s="48">
        <v>3</v>
      </c>
      <c r="BC20" s="48">
        <v>35</v>
      </c>
      <c r="BD20" s="48">
        <v>60</v>
      </c>
      <c r="BE20" s="48">
        <v>25</v>
      </c>
      <c r="BF20" s="45">
        <v>42.5</v>
      </c>
      <c r="BG20" s="45">
        <v>6000</v>
      </c>
      <c r="BH20" s="46">
        <v>1877.7378311299999</v>
      </c>
      <c r="BI20" s="48">
        <v>235.15831435000001</v>
      </c>
      <c r="BJ20" s="62">
        <v>56.332134933899994</v>
      </c>
      <c r="BK20" s="62">
        <v>7.0547494305000003</v>
      </c>
      <c r="BL20" s="45">
        <v>31.693442182199998</v>
      </c>
      <c r="BM20" s="45">
        <v>17.152585035038463</v>
      </c>
      <c r="BN20" s="47" t="s">
        <v>738</v>
      </c>
      <c r="BO20" s="60">
        <v>90000</v>
      </c>
      <c r="BP20" s="60">
        <v>0</v>
      </c>
      <c r="BQ20" s="60">
        <v>950000</v>
      </c>
      <c r="BR20" s="60">
        <v>1040000</v>
      </c>
      <c r="BS20" s="95">
        <v>0</v>
      </c>
      <c r="BT20" s="93"/>
    </row>
    <row r="21" spans="1:72" ht="114.75" x14ac:dyDescent="0.25">
      <c r="A21" s="20" t="s">
        <v>635</v>
      </c>
      <c r="B21" s="19" t="s">
        <v>554</v>
      </c>
      <c r="C21" s="38"/>
      <c r="D21" s="37" t="s">
        <v>636</v>
      </c>
      <c r="E21" s="37" t="s">
        <v>637</v>
      </c>
      <c r="F21" s="37" t="s">
        <v>638</v>
      </c>
      <c r="G21" s="37" t="s">
        <v>639</v>
      </c>
      <c r="H21" s="21">
        <v>0.27241948999999999</v>
      </c>
      <c r="I21" s="37" t="s">
        <v>559</v>
      </c>
      <c r="J21" s="42">
        <v>20.297514133375245</v>
      </c>
      <c r="K21" s="49" t="s">
        <v>59</v>
      </c>
      <c r="L21" s="49" t="s">
        <v>735</v>
      </c>
      <c r="M21" s="75" t="s">
        <v>736</v>
      </c>
      <c r="N21" s="76" t="s">
        <v>739</v>
      </c>
      <c r="O21" s="60">
        <v>205000</v>
      </c>
      <c r="P21" s="79">
        <v>0</v>
      </c>
      <c r="Q21" s="68">
        <v>0</v>
      </c>
      <c r="R21" s="68">
        <v>15</v>
      </c>
      <c r="S21" s="68">
        <v>5</v>
      </c>
      <c r="T21" s="80">
        <f t="shared" si="0"/>
        <v>20</v>
      </c>
      <c r="U21" s="57">
        <v>1.875</v>
      </c>
      <c r="V21" s="57">
        <v>5.5</v>
      </c>
      <c r="W21" s="57">
        <v>3.75</v>
      </c>
      <c r="X21" s="57">
        <v>1.9268281415849999</v>
      </c>
      <c r="Y21" s="57">
        <v>7.2456859917902436</v>
      </c>
      <c r="Z21" s="69">
        <v>5788.5839112431968</v>
      </c>
      <c r="AA21" s="65" t="s">
        <v>713</v>
      </c>
      <c r="AB21" s="65" t="s">
        <v>713</v>
      </c>
      <c r="AC21" s="52">
        <v>100</v>
      </c>
      <c r="AD21" s="52">
        <v>0</v>
      </c>
      <c r="AE21" s="52">
        <v>0</v>
      </c>
      <c r="AF21" s="52">
        <v>8</v>
      </c>
      <c r="AG21" s="52">
        <v>100</v>
      </c>
      <c r="AH21" s="52">
        <v>0</v>
      </c>
      <c r="AI21" s="52">
        <v>0</v>
      </c>
      <c r="AJ21" s="52">
        <v>100</v>
      </c>
      <c r="AK21" s="52">
        <v>0</v>
      </c>
      <c r="AL21" s="52">
        <v>0</v>
      </c>
      <c r="AM21" s="52" t="s">
        <v>715</v>
      </c>
      <c r="AN21" s="72" t="s">
        <v>716</v>
      </c>
      <c r="AO21" s="49" t="s">
        <v>59</v>
      </c>
      <c r="AP21" s="49" t="s">
        <v>735</v>
      </c>
      <c r="AQ21" s="66" t="s">
        <v>736</v>
      </c>
      <c r="AR21" s="47">
        <v>0</v>
      </c>
      <c r="AS21" s="61">
        <v>100</v>
      </c>
      <c r="AT21" s="46">
        <v>0</v>
      </c>
      <c r="AU21" s="46">
        <v>2</v>
      </c>
      <c r="AV21" s="61">
        <v>10</v>
      </c>
      <c r="AW21" s="45">
        <v>55</v>
      </c>
      <c r="AX21" s="46">
        <v>100</v>
      </c>
      <c r="AY21" s="46">
        <v>0</v>
      </c>
      <c r="AZ21" s="51">
        <v>100</v>
      </c>
      <c r="BA21" s="64">
        <v>75</v>
      </c>
      <c r="BB21" s="48">
        <v>0</v>
      </c>
      <c r="BC21" s="48">
        <v>35</v>
      </c>
      <c r="BD21" s="48">
        <v>0</v>
      </c>
      <c r="BE21" s="48">
        <v>25</v>
      </c>
      <c r="BF21" s="45">
        <v>12.5</v>
      </c>
      <c r="BG21" s="45">
        <v>130</v>
      </c>
      <c r="BH21" s="46">
        <v>578.14532422000002</v>
      </c>
      <c r="BI21" s="48">
        <v>706.40677016999996</v>
      </c>
      <c r="BJ21" s="62">
        <v>17.3443597266</v>
      </c>
      <c r="BK21" s="62">
        <v>21.192203105099999</v>
      </c>
      <c r="BL21" s="45">
        <v>19.268281415849998</v>
      </c>
      <c r="BM21" s="45">
        <v>72.456859917902435</v>
      </c>
      <c r="BN21" s="47" t="s">
        <v>739</v>
      </c>
      <c r="BO21" s="60">
        <v>45000</v>
      </c>
      <c r="BP21" s="60">
        <v>0</v>
      </c>
      <c r="BQ21" s="60">
        <v>160000</v>
      </c>
      <c r="BR21" s="60">
        <v>205000</v>
      </c>
      <c r="BS21" s="95">
        <v>0</v>
      </c>
      <c r="BT21" s="93"/>
    </row>
    <row r="22" spans="1:72" ht="89.25" x14ac:dyDescent="0.25">
      <c r="A22" s="20" t="s">
        <v>640</v>
      </c>
      <c r="B22" s="19" t="s">
        <v>554</v>
      </c>
      <c r="C22" s="38"/>
      <c r="D22" s="37" t="s">
        <v>641</v>
      </c>
      <c r="E22" s="37" t="s">
        <v>642</v>
      </c>
      <c r="F22" s="37" t="s">
        <v>643</v>
      </c>
      <c r="G22" s="37" t="s">
        <v>644</v>
      </c>
      <c r="H22" s="21">
        <v>1.0408210899999999</v>
      </c>
      <c r="I22" s="37" t="s">
        <v>559</v>
      </c>
      <c r="J22" s="42">
        <v>20.33822632636641</v>
      </c>
      <c r="K22" s="49" t="s">
        <v>59</v>
      </c>
      <c r="L22" s="49" t="s">
        <v>735</v>
      </c>
      <c r="M22" s="75" t="s">
        <v>740</v>
      </c>
      <c r="N22" s="76" t="s">
        <v>741</v>
      </c>
      <c r="O22" s="60">
        <v>461000</v>
      </c>
      <c r="P22" s="79">
        <v>2</v>
      </c>
      <c r="Q22" s="68">
        <v>10</v>
      </c>
      <c r="R22" s="68">
        <v>15</v>
      </c>
      <c r="S22" s="68">
        <v>5</v>
      </c>
      <c r="T22" s="80">
        <f t="shared" si="0"/>
        <v>32</v>
      </c>
      <c r="U22" s="57">
        <v>6.375</v>
      </c>
      <c r="V22" s="57">
        <v>5.75</v>
      </c>
      <c r="W22" s="57">
        <v>1.5</v>
      </c>
      <c r="X22" s="57">
        <v>2.9422047450150002</v>
      </c>
      <c r="Y22" s="57">
        <v>3.7710215813514107</v>
      </c>
      <c r="Z22" s="69">
        <v>402.65412866577202</v>
      </c>
      <c r="AA22" s="65" t="s">
        <v>713</v>
      </c>
      <c r="AB22" s="65" t="s">
        <v>713</v>
      </c>
      <c r="AC22" s="52">
        <v>100</v>
      </c>
      <c r="AD22" s="52">
        <v>0</v>
      </c>
      <c r="AE22" s="52">
        <v>0</v>
      </c>
      <c r="AF22" s="52">
        <v>8</v>
      </c>
      <c r="AG22" s="52">
        <v>100</v>
      </c>
      <c r="AH22" s="52">
        <v>0</v>
      </c>
      <c r="AI22" s="52">
        <v>0</v>
      </c>
      <c r="AJ22" s="52">
        <v>100</v>
      </c>
      <c r="AK22" s="52">
        <v>0</v>
      </c>
      <c r="AL22" s="52">
        <v>0</v>
      </c>
      <c r="AM22" s="52" t="s">
        <v>715</v>
      </c>
      <c r="AN22" s="72" t="s">
        <v>716</v>
      </c>
      <c r="AO22" s="49" t="s">
        <v>59</v>
      </c>
      <c r="AP22" s="49" t="s">
        <v>735</v>
      </c>
      <c r="AQ22" s="66" t="s">
        <v>740</v>
      </c>
      <c r="AR22" s="47">
        <v>0</v>
      </c>
      <c r="AS22" s="61">
        <v>100</v>
      </c>
      <c r="AT22" s="46">
        <v>1</v>
      </c>
      <c r="AU22" s="46">
        <v>1</v>
      </c>
      <c r="AV22" s="61">
        <v>15</v>
      </c>
      <c r="AW22" s="45">
        <v>57.5</v>
      </c>
      <c r="AX22" s="46">
        <v>0</v>
      </c>
      <c r="AY22" s="46">
        <v>20</v>
      </c>
      <c r="AZ22" s="51">
        <v>100</v>
      </c>
      <c r="BA22" s="64">
        <v>30</v>
      </c>
      <c r="BB22" s="48">
        <v>3</v>
      </c>
      <c r="BC22" s="48">
        <v>35</v>
      </c>
      <c r="BD22" s="48">
        <v>60</v>
      </c>
      <c r="BE22" s="48">
        <v>25</v>
      </c>
      <c r="BF22" s="45">
        <v>42.5</v>
      </c>
      <c r="BG22" s="45">
        <v>1100</v>
      </c>
      <c r="BH22" s="46">
        <v>1088.6301850899999</v>
      </c>
      <c r="BI22" s="48">
        <v>872.83964491999996</v>
      </c>
      <c r="BJ22" s="62">
        <v>32.658905552699999</v>
      </c>
      <c r="BK22" s="62">
        <v>26.185189347600001</v>
      </c>
      <c r="BL22" s="45">
        <v>29.42204745015</v>
      </c>
      <c r="BM22" s="45">
        <v>37.710215813514104</v>
      </c>
      <c r="BN22" s="47" t="s">
        <v>741</v>
      </c>
      <c r="BO22" s="60">
        <v>50000</v>
      </c>
      <c r="BP22" s="60">
        <v>0</v>
      </c>
      <c r="BQ22" s="60">
        <v>411000</v>
      </c>
      <c r="BR22" s="60">
        <v>461000</v>
      </c>
      <c r="BS22" s="95">
        <v>0</v>
      </c>
      <c r="BT22" s="93"/>
    </row>
    <row r="23" spans="1:72" ht="76.5" x14ac:dyDescent="0.25">
      <c r="A23" s="20" t="s">
        <v>645</v>
      </c>
      <c r="B23" s="19" t="s">
        <v>554</v>
      </c>
      <c r="C23" s="20"/>
      <c r="D23" s="37" t="s">
        <v>646</v>
      </c>
      <c r="E23" s="37" t="s">
        <v>647</v>
      </c>
      <c r="F23" s="37" t="s">
        <v>648</v>
      </c>
      <c r="G23" s="37" t="s">
        <v>649</v>
      </c>
      <c r="H23" s="21">
        <v>0.53151994000000002</v>
      </c>
      <c r="I23" s="37" t="s">
        <v>565</v>
      </c>
      <c r="J23" s="42">
        <v>23.552589673999954</v>
      </c>
      <c r="K23" s="49" t="s">
        <v>59</v>
      </c>
      <c r="L23" s="49" t="s">
        <v>735</v>
      </c>
      <c r="M23" s="75" t="s">
        <v>740</v>
      </c>
      <c r="N23" s="76" t="s">
        <v>742</v>
      </c>
      <c r="O23" s="60">
        <v>152500</v>
      </c>
      <c r="P23" s="79">
        <v>0</v>
      </c>
      <c r="Q23" s="68">
        <v>7</v>
      </c>
      <c r="R23" s="68">
        <v>15</v>
      </c>
      <c r="S23" s="68">
        <v>5</v>
      </c>
      <c r="T23" s="80">
        <f t="shared" si="0"/>
        <v>27</v>
      </c>
      <c r="U23" s="57">
        <v>3.375</v>
      </c>
      <c r="V23" s="57">
        <v>5.7502500000000003</v>
      </c>
      <c r="W23" s="57">
        <v>3.5</v>
      </c>
      <c r="X23" s="57">
        <v>1.4648774476169999</v>
      </c>
      <c r="Y23" s="57">
        <v>9.4624622263829519</v>
      </c>
      <c r="Z23" s="69">
        <v>1019.0900207180687</v>
      </c>
      <c r="AA23" s="65" t="s">
        <v>713</v>
      </c>
      <c r="AB23" s="65" t="s">
        <v>713</v>
      </c>
      <c r="AC23" s="52">
        <v>100</v>
      </c>
      <c r="AD23" s="52">
        <v>0</v>
      </c>
      <c r="AE23" s="52">
        <v>0</v>
      </c>
      <c r="AF23" s="52">
        <v>8</v>
      </c>
      <c r="AG23" s="52">
        <v>100</v>
      </c>
      <c r="AH23" s="52">
        <v>0</v>
      </c>
      <c r="AI23" s="52">
        <v>0</v>
      </c>
      <c r="AJ23" s="52">
        <v>100</v>
      </c>
      <c r="AK23" s="52">
        <v>0</v>
      </c>
      <c r="AL23" s="52">
        <v>0</v>
      </c>
      <c r="AM23" s="52" t="s">
        <v>715</v>
      </c>
      <c r="AN23" s="72" t="s">
        <v>716</v>
      </c>
      <c r="AO23" s="49" t="s">
        <v>59</v>
      </c>
      <c r="AP23" s="49" t="s">
        <v>735</v>
      </c>
      <c r="AQ23" s="66" t="s">
        <v>740</v>
      </c>
      <c r="AR23" s="47">
        <v>0</v>
      </c>
      <c r="AS23" s="61">
        <v>100.005</v>
      </c>
      <c r="AT23" s="46">
        <v>1</v>
      </c>
      <c r="AU23" s="46">
        <v>1</v>
      </c>
      <c r="AV23" s="61">
        <v>15</v>
      </c>
      <c r="AW23" s="45">
        <v>57.502499999999998</v>
      </c>
      <c r="AX23" s="46">
        <v>90</v>
      </c>
      <c r="AY23" s="46">
        <v>0</v>
      </c>
      <c r="AZ23" s="51">
        <v>100</v>
      </c>
      <c r="BA23" s="64">
        <v>70</v>
      </c>
      <c r="BB23" s="48">
        <v>1</v>
      </c>
      <c r="BC23" s="48">
        <v>35</v>
      </c>
      <c r="BD23" s="48">
        <v>20</v>
      </c>
      <c r="BE23" s="48">
        <v>25</v>
      </c>
      <c r="BF23" s="45">
        <v>22.5</v>
      </c>
      <c r="BG23" s="45">
        <v>300</v>
      </c>
      <c r="BH23" s="46">
        <v>611.07336425799997</v>
      </c>
      <c r="BI23" s="48">
        <v>365.51160082000001</v>
      </c>
      <c r="BJ23" s="62">
        <v>18.332200927739997</v>
      </c>
      <c r="BK23" s="62">
        <v>10.965348024600001</v>
      </c>
      <c r="BL23" s="45">
        <v>14.648774476169999</v>
      </c>
      <c r="BM23" s="45">
        <v>94.624622263829508</v>
      </c>
      <c r="BN23" s="47" t="s">
        <v>742</v>
      </c>
      <c r="BO23" s="60">
        <v>7500</v>
      </c>
      <c r="BP23" s="60">
        <v>10000</v>
      </c>
      <c r="BQ23" s="60">
        <v>145000</v>
      </c>
      <c r="BR23" s="60">
        <v>162500</v>
      </c>
      <c r="BS23" s="95">
        <v>0</v>
      </c>
      <c r="BT23" s="93"/>
    </row>
    <row r="24" spans="1:72" ht="63.75" x14ac:dyDescent="0.25">
      <c r="A24" s="20" t="s">
        <v>650</v>
      </c>
      <c r="B24" s="19" t="s">
        <v>554</v>
      </c>
      <c r="C24" s="20"/>
      <c r="D24" s="37" t="s">
        <v>651</v>
      </c>
      <c r="E24" s="37" t="s">
        <v>652</v>
      </c>
      <c r="F24" s="37" t="s">
        <v>653</v>
      </c>
      <c r="G24" s="37" t="s">
        <v>654</v>
      </c>
      <c r="H24" s="21">
        <v>2.4129583100000001</v>
      </c>
      <c r="I24" s="37" t="s">
        <v>565</v>
      </c>
      <c r="J24" s="42">
        <v>12.015829978147123</v>
      </c>
      <c r="K24" s="49" t="s">
        <v>59</v>
      </c>
      <c r="L24" s="49" t="s">
        <v>735</v>
      </c>
      <c r="M24" s="89" t="s">
        <v>743</v>
      </c>
      <c r="N24" s="76" t="s">
        <v>744</v>
      </c>
      <c r="O24" s="60">
        <v>695000</v>
      </c>
      <c r="P24" s="79">
        <v>0</v>
      </c>
      <c r="Q24" s="68">
        <v>10</v>
      </c>
      <c r="R24" s="68">
        <v>15</v>
      </c>
      <c r="S24" s="68">
        <v>5</v>
      </c>
      <c r="T24" s="80">
        <f t="shared" si="0"/>
        <v>30</v>
      </c>
      <c r="U24" s="57">
        <v>1.875</v>
      </c>
      <c r="V24" s="57">
        <v>5.7502500000000003</v>
      </c>
      <c r="W24" s="57">
        <v>2.25</v>
      </c>
      <c r="X24" s="57">
        <v>0.37726601654999997</v>
      </c>
      <c r="Y24" s="57">
        <v>1.7633139615971221</v>
      </c>
      <c r="Z24" s="69">
        <v>778.31795630476711</v>
      </c>
      <c r="AA24" s="65" t="s">
        <v>713</v>
      </c>
      <c r="AB24" s="65" t="s">
        <v>713</v>
      </c>
      <c r="AC24" s="52">
        <v>100</v>
      </c>
      <c r="AD24" s="52">
        <v>0</v>
      </c>
      <c r="AE24" s="52">
        <v>0</v>
      </c>
      <c r="AF24" s="52">
        <v>8</v>
      </c>
      <c r="AG24" s="52">
        <v>100</v>
      </c>
      <c r="AH24" s="52">
        <v>0</v>
      </c>
      <c r="AI24" s="52">
        <v>0</v>
      </c>
      <c r="AJ24" s="52">
        <v>100</v>
      </c>
      <c r="AK24" s="52">
        <v>0</v>
      </c>
      <c r="AL24" s="52">
        <v>0</v>
      </c>
      <c r="AM24" s="52" t="s">
        <v>715</v>
      </c>
      <c r="AN24" s="72" t="s">
        <v>716</v>
      </c>
      <c r="AO24" s="49" t="s">
        <v>59</v>
      </c>
      <c r="AP24" s="49" t="s">
        <v>735</v>
      </c>
      <c r="AQ24" s="66" t="s">
        <v>743</v>
      </c>
      <c r="AR24" s="47">
        <v>0</v>
      </c>
      <c r="AS24" s="61">
        <v>100.005</v>
      </c>
      <c r="AT24" s="46">
        <v>1</v>
      </c>
      <c r="AU24" s="46">
        <v>1</v>
      </c>
      <c r="AV24" s="61">
        <v>15</v>
      </c>
      <c r="AW24" s="45">
        <v>57.502499999999998</v>
      </c>
      <c r="AX24" s="46">
        <v>40</v>
      </c>
      <c r="AY24" s="46">
        <v>0</v>
      </c>
      <c r="AZ24" s="51">
        <v>100</v>
      </c>
      <c r="BA24" s="64">
        <v>45</v>
      </c>
      <c r="BB24" s="48">
        <v>0</v>
      </c>
      <c r="BC24" s="48">
        <v>35</v>
      </c>
      <c r="BD24" s="48">
        <v>0</v>
      </c>
      <c r="BE24" s="48">
        <v>25</v>
      </c>
      <c r="BF24" s="45">
        <v>12.5</v>
      </c>
      <c r="BG24" s="45">
        <v>410</v>
      </c>
      <c r="BH24" s="46">
        <v>220.61920165999999</v>
      </c>
      <c r="BI24" s="48">
        <v>30.891476040000001</v>
      </c>
      <c r="BJ24" s="62">
        <v>6.6185760497999997</v>
      </c>
      <c r="BK24" s="62">
        <v>0.92674428119999996</v>
      </c>
      <c r="BL24" s="45">
        <v>3.7726601654999996</v>
      </c>
      <c r="BM24" s="45">
        <v>17.633139615971221</v>
      </c>
      <c r="BN24" s="47" t="s">
        <v>744</v>
      </c>
      <c r="BO24" s="60">
        <v>95000</v>
      </c>
      <c r="BP24" s="60">
        <v>75000</v>
      </c>
      <c r="BQ24" s="60">
        <v>600000</v>
      </c>
      <c r="BR24" s="60">
        <v>770000</v>
      </c>
      <c r="BS24" s="95">
        <v>0</v>
      </c>
      <c r="BT24" s="93"/>
    </row>
    <row r="25" spans="1:72" ht="51" x14ac:dyDescent="0.25">
      <c r="A25" s="20" t="s">
        <v>655</v>
      </c>
      <c r="B25" s="19" t="s">
        <v>554</v>
      </c>
      <c r="C25" s="38"/>
      <c r="D25" s="37" t="s">
        <v>656</v>
      </c>
      <c r="E25" s="37" t="s">
        <v>657</v>
      </c>
      <c r="F25" s="37" t="s">
        <v>658</v>
      </c>
      <c r="G25" s="37" t="s">
        <v>659</v>
      </c>
      <c r="H25" s="21">
        <v>0.22952378000000001</v>
      </c>
      <c r="I25" s="37" t="s">
        <v>559</v>
      </c>
      <c r="J25" s="42">
        <v>20.989260362774999</v>
      </c>
      <c r="K25" s="49" t="s">
        <v>59</v>
      </c>
      <c r="L25" s="49" t="s">
        <v>731</v>
      </c>
      <c r="M25" s="75" t="s">
        <v>745</v>
      </c>
      <c r="N25" s="76" t="s">
        <v>746</v>
      </c>
      <c r="O25" s="60">
        <v>132000</v>
      </c>
      <c r="P25" s="79">
        <v>0</v>
      </c>
      <c r="Q25" s="68">
        <v>0</v>
      </c>
      <c r="R25" s="68">
        <v>15</v>
      </c>
      <c r="S25" s="68">
        <v>5</v>
      </c>
      <c r="T25" s="80">
        <f t="shared" si="0"/>
        <v>20</v>
      </c>
      <c r="U25" s="57">
        <v>0</v>
      </c>
      <c r="V25" s="57">
        <v>5.75</v>
      </c>
      <c r="W25" s="57">
        <v>3.75</v>
      </c>
      <c r="X25" s="57">
        <v>1.4892603627750001</v>
      </c>
      <c r="Y25" s="57">
        <v>10</v>
      </c>
      <c r="Z25" s="69">
        <v>4792.5317367986881</v>
      </c>
      <c r="AA25" s="65" t="s">
        <v>713</v>
      </c>
      <c r="AB25" s="65" t="s">
        <v>713</v>
      </c>
      <c r="AC25" s="52">
        <v>100</v>
      </c>
      <c r="AD25" s="52">
        <v>0</v>
      </c>
      <c r="AE25" s="52">
        <v>0</v>
      </c>
      <c r="AF25" s="52">
        <v>8</v>
      </c>
      <c r="AG25" s="52">
        <v>100</v>
      </c>
      <c r="AH25" s="52">
        <v>0</v>
      </c>
      <c r="AI25" s="52">
        <v>0</v>
      </c>
      <c r="AJ25" s="52">
        <v>100</v>
      </c>
      <c r="AK25" s="52">
        <v>0</v>
      </c>
      <c r="AL25" s="52">
        <v>0</v>
      </c>
      <c r="AM25" s="52" t="s">
        <v>715</v>
      </c>
      <c r="AN25" s="72" t="s">
        <v>716</v>
      </c>
      <c r="AO25" s="49" t="s">
        <v>59</v>
      </c>
      <c r="AP25" s="49" t="s">
        <v>731</v>
      </c>
      <c r="AQ25" s="66" t="s">
        <v>745</v>
      </c>
      <c r="AR25" s="47">
        <v>0</v>
      </c>
      <c r="AS25" s="61">
        <v>100</v>
      </c>
      <c r="AT25" s="46">
        <v>1</v>
      </c>
      <c r="AU25" s="46">
        <v>1</v>
      </c>
      <c r="AV25" s="61">
        <v>15</v>
      </c>
      <c r="AW25" s="45">
        <v>57.5</v>
      </c>
      <c r="AX25" s="46">
        <v>100</v>
      </c>
      <c r="AY25" s="46">
        <v>0</v>
      </c>
      <c r="AZ25" s="51">
        <v>100</v>
      </c>
      <c r="BA25" s="64">
        <v>75</v>
      </c>
      <c r="BB25" s="48">
        <v>0</v>
      </c>
      <c r="BC25" s="48">
        <v>20</v>
      </c>
      <c r="BD25" s="48">
        <v>0</v>
      </c>
      <c r="BE25" s="48">
        <v>0</v>
      </c>
      <c r="BF25" s="45">
        <v>0</v>
      </c>
      <c r="BG25" s="45">
        <v>120</v>
      </c>
      <c r="BH25" s="46">
        <v>307.81012099999998</v>
      </c>
      <c r="BI25" s="48">
        <v>685.03012085</v>
      </c>
      <c r="BJ25" s="62">
        <v>9.2343036299999994</v>
      </c>
      <c r="BK25" s="62">
        <v>20.550903625500002</v>
      </c>
      <c r="BL25" s="45">
        <v>14.892603627750001</v>
      </c>
      <c r="BM25" s="45">
        <v>100</v>
      </c>
      <c r="BN25" s="47" t="s">
        <v>746</v>
      </c>
      <c r="BO25" s="60">
        <v>10000</v>
      </c>
      <c r="BP25" s="60">
        <v>0</v>
      </c>
      <c r="BQ25" s="60">
        <v>122000</v>
      </c>
      <c r="BR25" s="60">
        <v>132000</v>
      </c>
      <c r="BS25" s="95">
        <v>0</v>
      </c>
      <c r="BT25" s="93"/>
    </row>
    <row r="26" spans="1:72" ht="63.75" x14ac:dyDescent="0.25">
      <c r="A26" s="20" t="s">
        <v>660</v>
      </c>
      <c r="B26" s="19" t="s">
        <v>554</v>
      </c>
      <c r="C26" s="20"/>
      <c r="D26" s="37" t="s">
        <v>661</v>
      </c>
      <c r="E26" s="37" t="s">
        <v>647</v>
      </c>
      <c r="F26" s="37" t="s">
        <v>206</v>
      </c>
      <c r="G26" s="37" t="s">
        <v>662</v>
      </c>
      <c r="H26" s="21">
        <v>0.10337417</v>
      </c>
      <c r="I26" s="37" t="s">
        <v>620</v>
      </c>
      <c r="J26" s="42">
        <v>24.84117506506</v>
      </c>
      <c r="K26" s="49" t="s">
        <v>59</v>
      </c>
      <c r="L26" s="49" t="s">
        <v>735</v>
      </c>
      <c r="M26" s="75" t="s">
        <v>740</v>
      </c>
      <c r="N26" s="76" t="s">
        <v>747</v>
      </c>
      <c r="O26" s="60">
        <v>170000</v>
      </c>
      <c r="P26" s="79">
        <v>0</v>
      </c>
      <c r="Q26" s="68">
        <v>0</v>
      </c>
      <c r="R26" s="68">
        <v>15</v>
      </c>
      <c r="S26" s="68">
        <v>5</v>
      </c>
      <c r="T26" s="80">
        <f t="shared" si="0"/>
        <v>20</v>
      </c>
      <c r="U26" s="57">
        <v>1.875</v>
      </c>
      <c r="V26" s="57">
        <v>6</v>
      </c>
      <c r="W26" s="57">
        <v>3.75</v>
      </c>
      <c r="X26" s="57">
        <v>3.2161750650599998</v>
      </c>
      <c r="Y26" s="57">
        <v>10</v>
      </c>
      <c r="Z26" s="69">
        <v>5481.7046334366369</v>
      </c>
      <c r="AA26" s="65" t="s">
        <v>713</v>
      </c>
      <c r="AB26" s="65" t="s">
        <v>713</v>
      </c>
      <c r="AC26" s="52">
        <v>100</v>
      </c>
      <c r="AD26" s="52">
        <v>0</v>
      </c>
      <c r="AE26" s="52">
        <v>0</v>
      </c>
      <c r="AF26" s="52">
        <v>8</v>
      </c>
      <c r="AG26" s="52">
        <v>100</v>
      </c>
      <c r="AH26" s="52">
        <v>0</v>
      </c>
      <c r="AI26" s="52">
        <v>0</v>
      </c>
      <c r="AJ26" s="52">
        <v>100</v>
      </c>
      <c r="AK26" s="52">
        <v>0</v>
      </c>
      <c r="AL26" s="52">
        <v>0</v>
      </c>
      <c r="AM26" s="52" t="s">
        <v>715</v>
      </c>
      <c r="AN26" s="72" t="s">
        <v>716</v>
      </c>
      <c r="AO26" s="49" t="s">
        <v>59</v>
      </c>
      <c r="AP26" s="49" t="s">
        <v>735</v>
      </c>
      <c r="AQ26" s="66" t="s">
        <v>740</v>
      </c>
      <c r="AR26" s="47">
        <v>0</v>
      </c>
      <c r="AS26" s="61">
        <v>100</v>
      </c>
      <c r="AT26" s="46">
        <v>2</v>
      </c>
      <c r="AU26" s="46">
        <v>0</v>
      </c>
      <c r="AV26" s="61">
        <v>20</v>
      </c>
      <c r="AW26" s="45">
        <v>60</v>
      </c>
      <c r="AX26" s="46">
        <v>100</v>
      </c>
      <c r="AY26" s="46">
        <v>0</v>
      </c>
      <c r="AZ26" s="51">
        <v>100</v>
      </c>
      <c r="BA26" s="64">
        <v>75</v>
      </c>
      <c r="BB26" s="48">
        <v>0</v>
      </c>
      <c r="BC26" s="48">
        <v>35</v>
      </c>
      <c r="BD26" s="48">
        <v>0</v>
      </c>
      <c r="BE26" s="48">
        <v>25</v>
      </c>
      <c r="BF26" s="45">
        <v>12.5</v>
      </c>
      <c r="BG26" s="45">
        <v>300</v>
      </c>
      <c r="BH26" s="46">
        <v>1598.43199523</v>
      </c>
      <c r="BI26" s="48">
        <v>545.68471480999995</v>
      </c>
      <c r="BJ26" s="62">
        <v>47.952959856900002</v>
      </c>
      <c r="BK26" s="62">
        <v>16.370541444299999</v>
      </c>
      <c r="BL26" s="45">
        <v>32.161750650599998</v>
      </c>
      <c r="BM26" s="45">
        <v>100</v>
      </c>
      <c r="BN26" s="47" t="s">
        <v>747</v>
      </c>
      <c r="BO26" s="60">
        <v>30000</v>
      </c>
      <c r="BP26" s="60">
        <v>0</v>
      </c>
      <c r="BQ26" s="60">
        <v>140000</v>
      </c>
      <c r="BR26" s="60">
        <v>170000</v>
      </c>
      <c r="BS26" s="95">
        <v>0</v>
      </c>
      <c r="BT26" s="93"/>
    </row>
    <row r="27" spans="1:72" ht="76.5" x14ac:dyDescent="0.25">
      <c r="A27" s="20" t="s">
        <v>757</v>
      </c>
      <c r="B27" s="19" t="s">
        <v>554</v>
      </c>
      <c r="C27" s="86"/>
      <c r="D27" s="37" t="s">
        <v>758</v>
      </c>
      <c r="E27" s="37" t="s">
        <v>759</v>
      </c>
      <c r="F27" s="37" t="s">
        <v>760</v>
      </c>
      <c r="G27" s="37" t="s">
        <v>761</v>
      </c>
      <c r="H27" s="21">
        <v>4.8</v>
      </c>
      <c r="I27" s="37" t="s">
        <v>762</v>
      </c>
      <c r="J27" s="87">
        <v>12.418588686732555</v>
      </c>
      <c r="K27" s="37" t="s">
        <v>218</v>
      </c>
      <c r="L27" s="37" t="s">
        <v>714</v>
      </c>
      <c r="M27" s="85" t="s">
        <v>776</v>
      </c>
      <c r="N27" s="84" t="s">
        <v>778</v>
      </c>
      <c r="O27" s="91">
        <v>1335600</v>
      </c>
      <c r="P27" s="92">
        <v>0</v>
      </c>
      <c r="Q27" s="92">
        <v>10</v>
      </c>
      <c r="R27" s="92">
        <v>15</v>
      </c>
      <c r="S27" s="92">
        <v>5</v>
      </c>
      <c r="T27" s="90">
        <f t="shared" si="0"/>
        <v>30</v>
      </c>
      <c r="BT27" s="93"/>
    </row>
    <row r="28" spans="1:72" ht="65.25" customHeight="1" x14ac:dyDescent="0.25">
      <c r="A28" s="20" t="s">
        <v>763</v>
      </c>
      <c r="B28" s="19" t="s">
        <v>554</v>
      </c>
      <c r="C28" s="86"/>
      <c r="D28" s="37" t="s">
        <v>764</v>
      </c>
      <c r="E28" s="37" t="s">
        <v>398</v>
      </c>
      <c r="F28" s="37" t="s">
        <v>765</v>
      </c>
      <c r="G28" s="37" t="s">
        <v>766</v>
      </c>
      <c r="H28" s="21">
        <v>3.1</v>
      </c>
      <c r="I28" s="37" t="s">
        <v>762</v>
      </c>
      <c r="J28" s="87">
        <v>13.31534504539651</v>
      </c>
      <c r="K28" s="37" t="s">
        <v>218</v>
      </c>
      <c r="L28" s="37" t="s">
        <v>714</v>
      </c>
      <c r="M28" s="85" t="s">
        <v>776</v>
      </c>
      <c r="N28" s="84" t="s">
        <v>778</v>
      </c>
      <c r="O28" s="91">
        <v>704900</v>
      </c>
      <c r="P28" s="92">
        <v>2</v>
      </c>
      <c r="Q28" s="92">
        <v>10</v>
      </c>
      <c r="R28" s="92">
        <v>15</v>
      </c>
      <c r="S28" s="92">
        <v>5</v>
      </c>
      <c r="T28" s="90">
        <f t="shared" si="0"/>
        <v>32</v>
      </c>
      <c r="BT28" s="99">
        <v>77</v>
      </c>
    </row>
    <row r="29" spans="1:72" ht="84" customHeight="1" x14ac:dyDescent="0.25">
      <c r="A29" s="20" t="s">
        <v>767</v>
      </c>
      <c r="B29" s="19" t="s">
        <v>554</v>
      </c>
      <c r="C29" s="86"/>
      <c r="D29" s="37" t="s">
        <v>768</v>
      </c>
      <c r="E29" s="37" t="s">
        <v>769</v>
      </c>
      <c r="F29" s="37" t="s">
        <v>770</v>
      </c>
      <c r="G29" s="37" t="s">
        <v>771</v>
      </c>
      <c r="H29" s="21">
        <v>0.9</v>
      </c>
      <c r="I29" s="37" t="s">
        <v>565</v>
      </c>
      <c r="J29" s="87">
        <v>10.547503506579794</v>
      </c>
      <c r="K29" s="37" t="s">
        <v>218</v>
      </c>
      <c r="L29" s="37" t="s">
        <v>714</v>
      </c>
      <c r="M29" s="85" t="s">
        <v>777</v>
      </c>
      <c r="N29" s="84" t="s">
        <v>779</v>
      </c>
      <c r="O29" s="91">
        <v>1166450</v>
      </c>
      <c r="P29" s="92">
        <v>0</v>
      </c>
      <c r="Q29" s="92">
        <v>2</v>
      </c>
      <c r="R29" s="92">
        <v>15</v>
      </c>
      <c r="S29" s="92">
        <v>5</v>
      </c>
      <c r="T29" s="90">
        <f t="shared" si="0"/>
        <v>22</v>
      </c>
      <c r="BT29" s="99"/>
    </row>
    <row r="30" spans="1:72" ht="63.75" x14ac:dyDescent="0.25">
      <c r="A30" s="20" t="s">
        <v>772</v>
      </c>
      <c r="B30" s="19" t="s">
        <v>554</v>
      </c>
      <c r="C30" s="86"/>
      <c r="D30" s="37" t="s">
        <v>773</v>
      </c>
      <c r="E30" s="37" t="s">
        <v>774</v>
      </c>
      <c r="F30" s="37" t="s">
        <v>504</v>
      </c>
      <c r="G30" s="37" t="s">
        <v>775</v>
      </c>
      <c r="H30" s="21">
        <v>1.9</v>
      </c>
      <c r="I30" s="37" t="s">
        <v>762</v>
      </c>
      <c r="J30" s="87">
        <v>14.681395965051721</v>
      </c>
      <c r="K30" s="37" t="s">
        <v>218</v>
      </c>
      <c r="L30" s="37" t="s">
        <v>714</v>
      </c>
      <c r="M30" s="85" t="s">
        <v>776</v>
      </c>
      <c r="N30" s="84" t="s">
        <v>778</v>
      </c>
      <c r="O30" s="91">
        <v>434070</v>
      </c>
      <c r="P30" s="92">
        <v>0</v>
      </c>
      <c r="Q30" s="92">
        <v>10</v>
      </c>
      <c r="R30" s="92">
        <v>15</v>
      </c>
      <c r="S30" s="92">
        <v>5</v>
      </c>
      <c r="T30" s="90">
        <f t="shared" si="0"/>
        <v>30</v>
      </c>
      <c r="BT30" s="99">
        <v>100</v>
      </c>
    </row>
  </sheetData>
  <autoFilter ref="A3:T3"/>
  <mergeCells count="1">
    <mergeCell ref="P2:V2"/>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mso-contentType ?>
<SharedContentType xmlns="Microsoft.SharePoint.Taxonomy.ContentTypeSync" SourceId="7ef604a7-ebc4-47af-96e9-7f1ad444f50a"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cores xmlns="7c0fc6b6-ee38-4a57-96ff-21e268a170ce">Preliminary Scores</Scores>
    <order0 xmlns="7c0fc6b6-ee38-4a57-96ff-21e268a170ce">22</order0>
    <_dlc_DocId xmlns="16f00c2e-ac5c-418b-9f13-a0771dbd417d">CONNECT-498-30</_dlc_DocId>
    <_dlc_DocIdUrl xmlns="16f00c2e-ac5c-418b-9f13-a0771dbd417d">
      <Url>https://connect.ncdot.gov/projects/planning/_layouts/DocIdRedir.aspx?ID=CONNECT-498-30</Url>
      <Description>CONNECT-498-30</Description>
    </_dlc_DocIdUrl>
    <_dlc_DocIdPersistId xmlns="16f00c2e-ac5c-418b-9f13-a0771dbd417d">false</_dlc_DocIdPersistId>
    <URL xmlns="http://schemas.microsoft.com/sharepoint/v3">
      <Url xsi:nil="true"/>
      <Description xsi:nil="true"/>
    </URL>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B5BABCA67EDE7045AB4C3D83F197EF35" ma:contentTypeVersion="2" ma:contentTypeDescription="Create a new document." ma:contentTypeScope="" ma:versionID="3ba52b94255d5b65dd9b0796e4debf14">
  <xsd:schema xmlns:xsd="http://www.w3.org/2001/XMLSchema" xmlns:xs="http://www.w3.org/2001/XMLSchema" xmlns:p="http://schemas.microsoft.com/office/2006/metadata/properties" xmlns:ns1="http://schemas.microsoft.com/sharepoint/v3" xmlns:ns2="7c0fc6b6-ee38-4a57-96ff-21e268a170ce" xmlns:ns3="16f00c2e-ac5c-418b-9f13-a0771dbd417d" targetNamespace="http://schemas.microsoft.com/office/2006/metadata/properties" ma:root="true" ma:fieldsID="947cf384593d989ead16d1aead95d4fb" ns1:_="" ns2:_="" ns3:_="">
    <xsd:import namespace="http://schemas.microsoft.com/sharepoint/v3"/>
    <xsd:import namespace="7c0fc6b6-ee38-4a57-96ff-21e268a170ce"/>
    <xsd:import namespace="16f00c2e-ac5c-418b-9f13-a0771dbd417d"/>
    <xsd:element name="properties">
      <xsd:complexType>
        <xsd:sequence>
          <xsd:element name="documentManagement">
            <xsd:complexType>
              <xsd:all>
                <xsd:element ref="ns2:order0" minOccurs="0"/>
                <xsd:element ref="ns2:Scores" minOccurs="0"/>
                <xsd:element ref="ns3:_dlc_DocId" minOccurs="0"/>
                <xsd:element ref="ns3:_dlc_DocIdUrl" minOccurs="0"/>
                <xsd:element ref="ns3:_dlc_DocIdPersistId" minOccurs="0"/>
                <xsd:element ref="ns1: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3"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0fc6b6-ee38-4a57-96ff-21e268a170ce" elementFormDefault="qualified">
    <xsd:import namespace="http://schemas.microsoft.com/office/2006/documentManagement/types"/>
    <xsd:import namespace="http://schemas.microsoft.com/office/infopath/2007/PartnerControls"/>
    <xsd:element name="order0" ma:index="8" nillable="true" ma:displayName="order" ma:internalName="order0">
      <xsd:simpleType>
        <xsd:restriction base="dms:Text">
          <xsd:maxLength value="255"/>
        </xsd:restriction>
      </xsd:simpleType>
    </xsd:element>
    <xsd:element name="Scores" ma:index="9" nillable="true" ma:displayName="Scores" ma:format="RadioButtons" ma:internalName="Scores">
      <xsd:simpleType>
        <xsd:restriction base="dms:Choice">
          <xsd:enumeration value="Preliminary Scores"/>
          <xsd:enumeration value="Final Scores"/>
        </xsd:restriction>
      </xsd:simple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5EB24A-4546-45CD-98CC-969BA9ED2191}"/>
</file>

<file path=customXml/itemProps2.xml><?xml version="1.0" encoding="utf-8"?>
<ds:datastoreItem xmlns:ds="http://schemas.openxmlformats.org/officeDocument/2006/customXml" ds:itemID="{BA49E1E4-A352-4288-B9E8-638FB20814F4}"/>
</file>

<file path=customXml/itemProps3.xml><?xml version="1.0" encoding="utf-8"?>
<ds:datastoreItem xmlns:ds="http://schemas.openxmlformats.org/officeDocument/2006/customXml" ds:itemID="{F6A8EE18-C99F-4EAB-A960-A8A14E094A67}"/>
</file>

<file path=customXml/itemProps4.xml><?xml version="1.0" encoding="utf-8"?>
<ds:datastoreItem xmlns:ds="http://schemas.openxmlformats.org/officeDocument/2006/customXml" ds:itemID="{483243CA-D4B2-4EAA-90AA-476F7A9EDF26}"/>
</file>

<file path=customXml/itemProps5.xml><?xml version="1.0" encoding="utf-8"?>
<ds:datastoreItem xmlns:ds="http://schemas.openxmlformats.org/officeDocument/2006/customXml" ds:itemID="{DE68A98C-7926-4DCB-9E16-CCBC71EDB7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All Reg Impact Assigned Points</vt:lpstr>
      <vt:lpstr>All Div Needs Assigned Points</vt:lpstr>
      <vt:lpstr>Highway - REGIONAL IMPACT</vt:lpstr>
      <vt:lpstr>Highway - DIVISION NEEDS</vt:lpstr>
      <vt:lpstr>Bike-Ped</vt:lpstr>
    </vt:vector>
  </TitlesOfParts>
  <Company>N.C. Dept. of Transportation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Sturdivant, Darius D</dc:creator>
  <cp:lastModifiedBy>Sturdivant, Darius D</cp:lastModifiedBy>
  <cp:lastPrinted>2014-07-30T21:25:24Z</cp:lastPrinted>
  <dcterms:created xsi:type="dcterms:W3CDTF">2014-07-16T03:04:45Z</dcterms:created>
  <dcterms:modified xsi:type="dcterms:W3CDTF">2014-07-31T05:17:32Z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e19e7549-623b-4118-81f6-3aa0f9e06757</vt:lpwstr>
  </property>
  <property fmtid="{D5CDD505-2E9C-101B-9397-08002B2CF9AE}" pid="3" name="ContentTypeId">
    <vt:lpwstr>0x010100B5BABCA67EDE7045AB4C3D83F197EF35</vt:lpwstr>
  </property>
  <property fmtid="{D5CDD505-2E9C-101B-9397-08002B2CF9AE}" pid="4" name="TemplateUrl">
    <vt:lpwstr/>
  </property>
  <property fmtid="{D5CDD505-2E9C-101B-9397-08002B2CF9AE}" pid="5" name="Order">
    <vt:r8>3000</vt:r8>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ies>
</file>